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рый комп С\Рабочий стол\диск С\ZAGA\ватан\ватан\ПЛАН ФХД Ватан\"/>
    </mc:Choice>
  </mc:AlternateContent>
  <bookViews>
    <workbookView xWindow="0" yWindow="0" windowWidth="25200" windowHeight="11985"/>
  </bookViews>
  <sheets>
    <sheet name="Таб. II" sheetId="1" r:id="rId1"/>
    <sheet name="Таб. III" sheetId="2" r:id="rId2"/>
    <sheet name="Таб. III 1" sheetId="3" r:id="rId3"/>
    <sheet name="Таб. IV, V" sheetId="4" r:id="rId4"/>
    <sheet name="Таб. VI" sheetId="5" r:id="rId5"/>
    <sheet name="Лист1" sheetId="6" r:id="rId6"/>
    <sheet name="Лист2" sheetId="7" r:id="rId7"/>
    <sheet name="Лист3" sheetId="8" r:id="rId8"/>
    <sheet name="Лист4" sheetId="9" r:id="rId9"/>
    <sheet name="Лист5" sheetId="10" r:id="rId10"/>
    <sheet name="Лист6" sheetId="11" r:id="rId11"/>
    <sheet name="Лист7" sheetId="12" r:id="rId12"/>
    <sheet name="Лист8" sheetId="13" r:id="rId13"/>
    <sheet name="Лист9" sheetId="14" r:id="rId14"/>
    <sheet name="Лист10" sheetId="15" r:id="rId15"/>
    <sheet name="Лист11" sheetId="16" r:id="rId16"/>
    <sheet name="Лист12" sheetId="17" r:id="rId17"/>
    <sheet name="Лист13" sheetId="18" r:id="rId18"/>
    <sheet name="Лист14" sheetId="19" r:id="rId19"/>
    <sheet name="Лист15" sheetId="20" r:id="rId20"/>
    <sheet name="Лист16" sheetId="21" r:id="rId21"/>
  </sheets>
  <definedNames>
    <definedName name="_xlnm.Print_Titles" localSheetId="4">'Таб. VI'!$4:$7</definedName>
  </definedNames>
  <calcPr calcId="152511"/>
</workbook>
</file>

<file path=xl/calcChain.xml><?xml version="1.0" encoding="utf-8"?>
<calcChain xmlns="http://schemas.openxmlformats.org/spreadsheetml/2006/main">
  <c r="E17" i="2" l="1"/>
  <c r="E19" i="2"/>
  <c r="E11" i="2"/>
  <c r="D13" i="5" l="1"/>
  <c r="D11" i="5" s="1"/>
  <c r="D26" i="5"/>
  <c r="D21" i="5" l="1"/>
  <c r="I17" i="2" l="1"/>
  <c r="E49" i="2" l="1"/>
  <c r="D11" i="2" l="1"/>
  <c r="E9" i="2"/>
  <c r="H11" i="3" l="1"/>
  <c r="I11" i="3" s="1"/>
  <c r="E5" i="19" l="1"/>
  <c r="E13" i="19" s="1"/>
  <c r="D13" i="18"/>
  <c r="F9" i="8"/>
  <c r="D14" i="10"/>
  <c r="C23" i="5"/>
  <c r="D36" i="5"/>
  <c r="H36" i="5"/>
  <c r="C38" i="5"/>
  <c r="C39" i="5"/>
  <c r="C40" i="5"/>
  <c r="C41" i="5"/>
  <c r="C48" i="5"/>
  <c r="C46" i="5"/>
  <c r="D43" i="5"/>
  <c r="C55" i="5"/>
  <c r="C56" i="5"/>
  <c r="C54" i="5"/>
  <c r="C64" i="5"/>
  <c r="C14" i="5"/>
  <c r="C13" i="5" s="1"/>
  <c r="C42" i="5"/>
  <c r="C19" i="5"/>
  <c r="D57" i="2"/>
  <c r="D17" i="5" l="1"/>
  <c r="B7" i="1"/>
  <c r="H58" i="5" l="1"/>
  <c r="I36" i="5"/>
  <c r="C35" i="5"/>
  <c r="H26" i="5"/>
  <c r="H13" i="5"/>
  <c r="H11" i="5" s="1"/>
  <c r="E16" i="12"/>
  <c r="E26" i="17"/>
  <c r="F10" i="16"/>
  <c r="F9" i="16"/>
  <c r="F6" i="16"/>
  <c r="F5" i="16"/>
  <c r="F10" i="14"/>
  <c r="F5" i="14"/>
  <c r="E8" i="13"/>
  <c r="D17" i="10"/>
  <c r="D11" i="10"/>
  <c r="C34" i="5"/>
  <c r="F8" i="16" l="1"/>
  <c r="F11" i="16" s="1"/>
  <c r="F12" i="14"/>
  <c r="D18" i="10"/>
  <c r="F34" i="2"/>
  <c r="D34" i="2" s="1"/>
  <c r="E43" i="5"/>
  <c r="C49" i="5"/>
  <c r="D55" i="2" l="1"/>
  <c r="E41" i="2" l="1"/>
  <c r="F30" i="2" l="1"/>
  <c r="G30" i="2"/>
  <c r="H30" i="2"/>
  <c r="J30" i="2"/>
  <c r="G31" i="2"/>
  <c r="H31" i="2"/>
  <c r="J31" i="2"/>
  <c r="G32" i="2"/>
  <c r="H32" i="2"/>
  <c r="J32" i="2"/>
  <c r="G33" i="2"/>
  <c r="H33" i="2"/>
  <c r="J33" i="2"/>
  <c r="F41" i="2"/>
  <c r="G41" i="2"/>
  <c r="H41" i="2"/>
  <c r="J41" i="2"/>
  <c r="F43" i="2"/>
  <c r="G43" i="2"/>
  <c r="H43" i="2"/>
  <c r="J43" i="2"/>
  <c r="E43" i="2"/>
  <c r="G40" i="2"/>
  <c r="H40" i="2"/>
  <c r="J40" i="2"/>
  <c r="F24" i="2"/>
  <c r="G24" i="2"/>
  <c r="H24" i="2"/>
  <c r="I24" i="2"/>
  <c r="J24" i="2"/>
  <c r="E24" i="2"/>
  <c r="E62" i="5"/>
  <c r="F53" i="2" s="1"/>
  <c r="F62" i="5"/>
  <c r="G53" i="2" s="1"/>
  <c r="G62" i="5"/>
  <c r="H53" i="2" s="1"/>
  <c r="I62" i="5"/>
  <c r="J53" i="2" s="1"/>
  <c r="E58" i="5"/>
  <c r="F58" i="5"/>
  <c r="I58" i="5"/>
  <c r="E52" i="5"/>
  <c r="F52" i="2" s="1"/>
  <c r="F52" i="5"/>
  <c r="G52" i="2" s="1"/>
  <c r="G52" i="5"/>
  <c r="H52" i="2" s="1"/>
  <c r="I52" i="5"/>
  <c r="J52" i="2" s="1"/>
  <c r="F43" i="5"/>
  <c r="G43" i="5"/>
  <c r="I43" i="5"/>
  <c r="E36" i="5"/>
  <c r="F36" i="5"/>
  <c r="G45" i="2" s="1"/>
  <c r="G36" i="5"/>
  <c r="H45" i="2" s="1"/>
  <c r="J45" i="2"/>
  <c r="E26" i="5"/>
  <c r="F44" i="2" s="1"/>
  <c r="F26" i="5"/>
  <c r="G44" i="2" s="1"/>
  <c r="G26" i="5"/>
  <c r="H44" i="2" s="1"/>
  <c r="I26" i="5"/>
  <c r="J44" i="2" s="1"/>
  <c r="E21" i="5"/>
  <c r="F21" i="5"/>
  <c r="G21" i="5"/>
  <c r="I21" i="5"/>
  <c r="J42" i="2" s="1"/>
  <c r="E13" i="5"/>
  <c r="F13" i="5"/>
  <c r="F11" i="5" s="1"/>
  <c r="G13" i="5"/>
  <c r="H21" i="2" s="1"/>
  <c r="H19" i="2" s="1"/>
  <c r="H18" i="2" s="1"/>
  <c r="I13" i="5"/>
  <c r="I11" i="5" s="1"/>
  <c r="I30" i="2"/>
  <c r="D62" i="5"/>
  <c r="D58" i="5"/>
  <c r="D52" i="5"/>
  <c r="C20" i="5"/>
  <c r="E54" i="2"/>
  <c r="D54" i="2" s="1"/>
  <c r="D22" i="2"/>
  <c r="D23" i="2"/>
  <c r="D26" i="2"/>
  <c r="D27" i="2"/>
  <c r="D35" i="2"/>
  <c r="D36" i="2"/>
  <c r="D37" i="2"/>
  <c r="D48" i="2"/>
  <c r="D56" i="2"/>
  <c r="D58" i="2"/>
  <c r="D10" i="2"/>
  <c r="I15" i="2"/>
  <c r="I9" i="2" s="1"/>
  <c r="J9" i="2"/>
  <c r="F11" i="3"/>
  <c r="E11" i="3"/>
  <c r="D11" i="3"/>
  <c r="L10" i="3"/>
  <c r="K10" i="3"/>
  <c r="J10" i="3"/>
  <c r="C33" i="5"/>
  <c r="C32" i="5"/>
  <c r="C31" i="5"/>
  <c r="C30" i="5"/>
  <c r="H25" i="5"/>
  <c r="C25" i="5" s="1"/>
  <c r="H24" i="5"/>
  <c r="C24" i="5" s="1"/>
  <c r="H22" i="5"/>
  <c r="C22" i="5" s="1"/>
  <c r="C15" i="5"/>
  <c r="D16" i="2"/>
  <c r="D14" i="2"/>
  <c r="D13" i="2"/>
  <c r="D12" i="2"/>
  <c r="B29" i="1"/>
  <c r="E11" i="5" l="1"/>
  <c r="C11" i="5"/>
  <c r="F45" i="2"/>
  <c r="C36" i="5"/>
  <c r="I40" i="2"/>
  <c r="D40" i="2" s="1"/>
  <c r="H42" i="2"/>
  <c r="G17" i="5"/>
  <c r="E17" i="5"/>
  <c r="G42" i="2"/>
  <c r="F17" i="5"/>
  <c r="C29" i="5"/>
  <c r="C28" i="5"/>
  <c r="G11" i="5"/>
  <c r="D24" i="2"/>
  <c r="G60" i="5"/>
  <c r="G58" i="5" s="1"/>
  <c r="G50" i="5" s="1"/>
  <c r="I45" i="2"/>
  <c r="I44" i="2"/>
  <c r="D44" i="2" s="1"/>
  <c r="F50" i="2"/>
  <c r="F49" i="2" s="1"/>
  <c r="F46" i="2" s="1"/>
  <c r="I43" i="2"/>
  <c r="D43" i="2" s="1"/>
  <c r="J50" i="2"/>
  <c r="J49" i="2" s="1"/>
  <c r="J46" i="2" s="1"/>
  <c r="J38" i="2" s="1"/>
  <c r="G50" i="2"/>
  <c r="G49" i="2" s="1"/>
  <c r="G46" i="2" s="1"/>
  <c r="D41" i="2"/>
  <c r="J21" i="2"/>
  <c r="J19" i="2" s="1"/>
  <c r="J18" i="2" s="1"/>
  <c r="F19" i="2"/>
  <c r="F18" i="2" s="1"/>
  <c r="H21" i="5"/>
  <c r="H50" i="2"/>
  <c r="H49" i="2" s="1"/>
  <c r="H46" i="2" s="1"/>
  <c r="J28" i="2"/>
  <c r="F28" i="2"/>
  <c r="G21" i="2"/>
  <c r="G19" i="2" s="1"/>
  <c r="G18" i="2" s="1"/>
  <c r="D50" i="5"/>
  <c r="C58" i="5"/>
  <c r="G28" i="2"/>
  <c r="H28" i="2"/>
  <c r="E28" i="2"/>
  <c r="D30" i="2"/>
  <c r="F50" i="5"/>
  <c r="I50" i="5"/>
  <c r="E50" i="5"/>
  <c r="I17" i="5"/>
  <c r="C26" i="5"/>
  <c r="D15" i="2"/>
  <c r="C66" i="5"/>
  <c r="C65" i="5"/>
  <c r="C67" i="5"/>
  <c r="H38" i="2" l="1"/>
  <c r="F38" i="2"/>
  <c r="F17" i="2" s="1"/>
  <c r="F9" i="2" s="1"/>
  <c r="G38" i="2"/>
  <c r="G17" i="2" s="1"/>
  <c r="H17" i="2"/>
  <c r="J17" i="2"/>
  <c r="C17" i="5"/>
  <c r="C21" i="5"/>
  <c r="D45" i="2"/>
  <c r="I42" i="2"/>
  <c r="D42" i="2" s="1"/>
  <c r="G9" i="5"/>
  <c r="E9" i="5"/>
  <c r="F9" i="5"/>
  <c r="H62" i="5"/>
  <c r="I21" i="2"/>
  <c r="D9" i="5"/>
  <c r="I9" i="5"/>
  <c r="C61" i="5" l="1"/>
  <c r="C62" i="5"/>
  <c r="I53" i="2"/>
  <c r="D53" i="2" s="1"/>
  <c r="I19" i="2"/>
  <c r="D21" i="2"/>
  <c r="E46" i="2"/>
  <c r="E38" i="2" s="1"/>
  <c r="D9" i="2" l="1"/>
  <c r="I18" i="2"/>
  <c r="D19" i="2"/>
  <c r="C57" i="5"/>
  <c r="D18" i="2" l="1"/>
  <c r="H52" i="5" l="1"/>
  <c r="H50" i="5" l="1"/>
  <c r="C50" i="5" s="1"/>
  <c r="C52" i="5"/>
  <c r="I52" i="2"/>
  <c r="I50" i="2" s="1"/>
  <c r="I33" i="2"/>
  <c r="D33" i="2" s="1"/>
  <c r="D50" i="2" l="1"/>
  <c r="I49" i="2"/>
  <c r="D52" i="2"/>
  <c r="I32" i="2"/>
  <c r="D32" i="2" s="1"/>
  <c r="I46" i="2" l="1"/>
  <c r="D49" i="2"/>
  <c r="C47" i="5"/>
  <c r="D46" i="2" l="1"/>
  <c r="I38" i="2"/>
  <c r="H43" i="5"/>
  <c r="C43" i="5" s="1"/>
  <c r="I31" i="2"/>
  <c r="D38" i="2" l="1"/>
  <c r="G13" i="3" s="1"/>
  <c r="H13" i="3" s="1"/>
  <c r="I13" i="3" s="1"/>
  <c r="H9" i="5"/>
  <c r="C9" i="5" s="1"/>
  <c r="I28" i="2"/>
  <c r="D31" i="2"/>
  <c r="G10" i="3" l="1"/>
  <c r="D10" i="3" s="1"/>
  <c r="D13" i="3"/>
  <c r="D28" i="2"/>
  <c r="D17" i="2"/>
  <c r="E13" i="3" l="1"/>
  <c r="H10" i="3"/>
  <c r="E10" i="3" s="1"/>
  <c r="I10" i="3" l="1"/>
  <c r="F10" i="3" s="1"/>
  <c r="F13" i="3"/>
</calcChain>
</file>

<file path=xl/sharedStrings.xml><?xml version="1.0" encoding="utf-8"?>
<sst xmlns="http://schemas.openxmlformats.org/spreadsheetml/2006/main" count="532" uniqueCount="328">
  <si>
    <t>Наименование показателя</t>
  </si>
  <si>
    <t>Сумма (тыс. рублей)</t>
  </si>
  <si>
    <t>I. Нефинансовые активы, всего:</t>
  </si>
  <si>
    <t>из них:</t>
  </si>
  <si>
    <t>1.1. общая балансовая стоимость недвижимого имущества учреждения (подразделения), всего:</t>
  </si>
  <si>
    <t>в том числе:</t>
  </si>
  <si>
    <t>1.1.1. стоимость имущества, закрепленного собственником имущества за учреждением на праве оперативного управления</t>
  </si>
  <si>
    <t>1.1.2. стоимость имущества, приобретенного учреждением (подразделением) за счет выделенных собственником имущества учреждения средств</t>
  </si>
  <si>
    <t>1.1.3. стоимость имущества, приобретенного учреждением (подразделением) за счет доходов, полученных от приносящей доход деятельности</t>
  </si>
  <si>
    <t>1.1.4. остаточная стоимость недвижимого государственного имущества учреждения</t>
  </si>
  <si>
    <t>1.2. общая балансовая стоимость движимого государственного имущества учреждения, всего:</t>
  </si>
  <si>
    <t>1.2.1. общая балансовая стоимость особо ценного движимого имущества учреждения</t>
  </si>
  <si>
    <t>1.2.2. остаточная стоимость особо ценного движимого государственного имущества учреждения</t>
  </si>
  <si>
    <t>II. Финансовые активы, всего</t>
  </si>
  <si>
    <t>2.1. денежные средства учреждения, всего</t>
  </si>
  <si>
    <t>2.1.1. денежные средства учреждения на счетах</t>
  </si>
  <si>
    <t>2.1.2. денежные средства учреждения, размещенные на депозиты в кредитной организации</t>
  </si>
  <si>
    <t>2.2. иные финансовые инструменты</t>
  </si>
  <si>
    <t>2.3. дебиторская задолженность по доходам, полученным за счет средств субсидий</t>
  </si>
  <si>
    <t>2.4. дебиторская задолженность по выданным авансам, полученным за счет средств субсидии, - всего</t>
  </si>
  <si>
    <t>2.5. дебиторская задолженность по выданным авансам за счет доходов, полученных от оказания платных услуг (выполнения работ) и иной приносящей доход деятельности, - всего</t>
  </si>
  <si>
    <t>III. Обязательства, всего</t>
  </si>
  <si>
    <t>3.1. долговые обязательства</t>
  </si>
  <si>
    <t>3.2. кредиторская задолженность по расчетам с поставщиками и подрядчиками за счет субсидии - всего</t>
  </si>
  <si>
    <t xml:space="preserve">в том числе </t>
  </si>
  <si>
    <t>3.2.1. просроченная кредиторская задолженность</t>
  </si>
  <si>
    <t>3.3. кредиторская задолженность по расчетам с поставщиками и подрядчиками за счет доходов, полученных от оказания платных услуг (выполнения работ) и иной приносящей доход деятельности, - всего</t>
  </si>
  <si>
    <t>II. Показатели финансового состояния государственного учреждения (подразделения)</t>
  </si>
  <si>
    <t>(последняя отчетная дата)</t>
  </si>
  <si>
    <t>Код строки</t>
  </si>
  <si>
    <t>Код по бюджетной классификации Российской Федерации</t>
  </si>
  <si>
    <t>Объем финансового обеспечения, руб. (с точностью до двух знаков после запятой - 0,00)</t>
  </si>
  <si>
    <t>всего</t>
  </si>
  <si>
    <t>Субсидия на финансовое обеспечение выполнения государственного задания из республиканского бюджета Республики Дагестан</t>
  </si>
  <si>
    <t>Субсидии, представляемые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</si>
  <si>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</si>
  <si>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</si>
  <si>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</si>
  <si>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из них гранты</t>
  </si>
  <si>
    <t>Поступления от доходов, всего:</t>
  </si>
  <si>
    <t>X</t>
  </si>
  <si>
    <t>в том числе: 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</si>
  <si>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</si>
  <si>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</si>
  <si>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</si>
  <si>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</si>
  <si>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</si>
  <si>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</si>
  <si>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</si>
  <si>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 выплаты персоналу, всего:</t>
  </si>
  <si>
    <t>из них: оплата труда и начисления на выплаты по оплате труда</t>
  </si>
  <si>
    <t>Заработная плата</t>
  </si>
  <si>
    <t>Начисления на выплаты по оплате труда</t>
  </si>
  <si>
    <t>Прочие выплаты</t>
  </si>
  <si>
    <t>Социальные и иные выплаты населению, всего</t>
  </si>
  <si>
    <t>1.</t>
  </si>
  <si>
    <t>2.</t>
  </si>
  <si>
    <t>Уплата налогов, сборов и иных платежей, всего</t>
  </si>
  <si>
    <t>1.земельный налог</t>
  </si>
  <si>
    <t>2. налог на имущество</t>
  </si>
  <si>
    <t>3.транспортный налог</t>
  </si>
  <si>
    <t>4.экологический налог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</si>
  <si>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</si>
  <si>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</si>
  <si>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услуг), всего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</si>
  <si>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</si>
  <si>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</si>
  <si>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</si>
  <si>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</si>
  <si>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</si>
  <si>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 xml:space="preserve">Прочие работы и услуги </t>
  </si>
  <si>
    <t>Поступление финансовых активов, всего:</t>
  </si>
  <si>
    <t>Увеличение остатков средств</t>
  </si>
  <si>
    <t>Прочие поступления</t>
  </si>
  <si>
    <t>в том числе поступления нефинансовых активов, всего</t>
  </si>
  <si>
    <t>Увеличение стоимости основных средств</t>
  </si>
  <si>
    <t>Увеличение стоимости материальных запасов</t>
  </si>
  <si>
    <t>Выбытие финансовых активов, всего</t>
  </si>
  <si>
    <t>Из них: 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</si>
  <si>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</si>
  <si>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</si>
  <si>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</si>
  <si>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III. Показатели по поступлениям и выплатам (расходам) учреждения(подразделения)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</si>
  <si>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</si>
  <si>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- 0,00)</t>
  </si>
  <si>
    <t>всего на закупки</t>
  </si>
  <si>
    <t>в соответствии с Федеральным законом от 5 апреля 2013 г. N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</si>
  <si>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 223-ФЗ "О закупках товаров, работ, услуг отдельными видами юридических лиц"</t>
  </si>
  <si>
    <t>на 20__ г. очередной финансовый год</t>
  </si>
  <si>
    <t>на 20__ г. 1-ый год планового периода</t>
  </si>
  <si>
    <t>Выплаты по расходам на закупку товаров, работ, услуг всего:</t>
  </si>
  <si>
    <t>на оплату контрактов заключенных до начала очередного финансового года:</t>
  </si>
  <si>
    <t>на закупку товаров работ, услуг по году начала закупки:</t>
  </si>
  <si>
    <t>III.I. Показатели выплат по расходам</t>
  </si>
  <si>
    <t>на закупку товаров, работ, услуг учреждения (подразделения)</t>
  </si>
  <si>
    <t>IV. Сведения о средствах, поступающих</t>
  </si>
  <si>
    <t>во временное распоряжение учреждения (подразделения)</t>
  </si>
  <si>
    <t>(очередной финансовый год)</t>
  </si>
  <si>
    <t>Сумма (руб., с точностью до двух знаков после запятой - 0,00)</t>
  </si>
  <si>
    <t>Поступление</t>
  </si>
  <si>
    <t>Выбытие</t>
  </si>
  <si>
    <t>V. Справочная информация</t>
  </si>
  <si>
    <t>Сумма (тыс. руб.)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</si>
  <si>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</si>
  <si>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</si>
  <si>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Аналитический код</t>
  </si>
  <si>
    <t>субсидия на финансовое обеспечение выполнения государственного задания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</si>
  <si>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</si>
  <si>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</si>
  <si>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</si>
  <si>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</si>
  <si>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Выплаты, всего</t>
  </si>
  <si>
    <t>выплаты персонал, всего</t>
  </si>
  <si>
    <t>заработная плата, в том числе</t>
  </si>
  <si>
    <t>основной персонал</t>
  </si>
  <si>
    <t>административно-управленческий и вспомогательный персонал</t>
  </si>
  <si>
    <t>оплата работ, услуг, всего</t>
  </si>
  <si>
    <t>услуги связи</t>
  </si>
  <si>
    <t>транспортные услуги</t>
  </si>
  <si>
    <t>коммунальные услуги, в том числе</t>
  </si>
  <si>
    <t>теплоэнергия</t>
  </si>
  <si>
    <t>электроэнергия</t>
  </si>
  <si>
    <t>водопотребление</t>
  </si>
  <si>
    <t>арендная плата за пользование имуществом</t>
  </si>
  <si>
    <t>работы, услуги по содержанию имущества, всего</t>
  </si>
  <si>
    <t>текущий ремонт оборудования (в том числе транспортных средств)</t>
  </si>
  <si>
    <t>текущий ремонт здания</t>
  </si>
  <si>
    <t>капитальный ремонт</t>
  </si>
  <si>
    <t>противопожарные мероприятия</t>
  </si>
  <si>
    <t>пожарная сигнализация</t>
  </si>
  <si>
    <t>поверка и обслуживание приборов учета</t>
  </si>
  <si>
    <t>прочие работы, услуги, всего</t>
  </si>
  <si>
    <t>договоров гражданско-правового характера</t>
  </si>
  <si>
    <t>типографские работы, услуги</t>
  </si>
  <si>
    <t>услуги в области информационных технологий</t>
  </si>
  <si>
    <t>прочие расходы, всего</t>
  </si>
  <si>
    <t>налог на имущество</t>
  </si>
  <si>
    <t>транспортный налог</t>
  </si>
  <si>
    <t>экологический налог</t>
  </si>
  <si>
    <t>поступление нефинансовых активов, всего</t>
  </si>
  <si>
    <t>увеличение стоимости основных средств, всего</t>
  </si>
  <si>
    <t>приобретение мебели</t>
  </si>
  <si>
    <t>реконструкция жилых и нежилых зданий, сооружений, помещений</t>
  </si>
  <si>
    <t>увеличение стоимости нематериальных активов, всего</t>
  </si>
  <si>
    <t>на программное обеспечение и базы данных для электронно-вычислительных машин</t>
  </si>
  <si>
    <t>увеличение стоимости непроизводственных активов</t>
  </si>
  <si>
    <t>увеличение стоимости материальных запасов, всего</t>
  </si>
  <si>
    <t>приобретение горюче смазочных материалов</t>
  </si>
  <si>
    <t>приобретение медикаментов и перевязочных средств</t>
  </si>
  <si>
    <t>приобретение связанные с основной деятельностью</t>
  </si>
  <si>
    <t>приобретение канцелярских и хозяйственных товаров</t>
  </si>
  <si>
    <t>VI. Исходные данные для формирования плана финансово-хозяйственной деятельности в разрезе аналитических кодов</t>
  </si>
  <si>
    <t>стипендия</t>
  </si>
  <si>
    <t>заправка катриджей</t>
  </si>
  <si>
    <t>Сведения об операциях с целевыми субсидиями, предоставленными государственному учреждению на 20__ г. 
Остаток средств на начало года</t>
  </si>
  <si>
    <t>Наименование субсидии</t>
  </si>
  <si>
    <t>Код субсидии</t>
  </si>
  <si>
    <t>Код объекта ФАИП</t>
  </si>
  <si>
    <t>Разрешенный к использованию остаток субсидии прошлых лет на начало 20__ г.</t>
  </si>
  <si>
    <t>Суммы возврата дебиторской задолженности прошлых лет</t>
  </si>
  <si>
    <t>Планируемые</t>
  </si>
  <si>
    <t>код</t>
  </si>
  <si>
    <t>сумма</t>
  </si>
  <si>
    <t>поступления</t>
  </si>
  <si>
    <t>выплаты</t>
  </si>
  <si>
    <t>Всего</t>
  </si>
  <si>
    <t>1.1. Расчеты (обоснования) расходов на оплату труда</t>
  </si>
  <si>
    <t>N п/п</t>
  </si>
  <si>
    <t>Должность, 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</si>
  <si>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</si>
  <si>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</si>
  <si>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Районный коэффициент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</si>
  <si>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</si>
  <si>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</si>
  <si>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</si>
  <si>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Итого:</t>
  </si>
  <si>
    <t>x</t>
  </si>
  <si>
    <t>1.2. Расчеты (обоснования) выплат персоналу при направлении</t>
  </si>
  <si>
    <t>в служебные командировки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</si>
  <si>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</si>
  <si>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</si>
  <si>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</si>
  <si>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</si>
  <si>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r>
      <t>Сумма, руб. (</t>
    </r>
    <r>
      <rPr>
        <sz val="12"/>
        <color rgb="FF0000FF"/>
        <rFont val="Times New Roman"/>
        <family val="1"/>
        <charset val="204"/>
      </rPr>
      <t>гр. 3</t>
    </r>
    <r>
      <rPr>
        <sz val="12"/>
        <color theme="1"/>
        <rFont val="Times New Roman"/>
        <family val="1"/>
        <charset val="204"/>
      </rPr>
      <t xml:space="preserve"> x </t>
    </r>
    <r>
      <rPr>
        <sz val="12"/>
        <color rgb="FF0000FF"/>
        <rFont val="Times New Roman"/>
        <family val="1"/>
        <charset val="204"/>
      </rPr>
      <t>гр. 4</t>
    </r>
    <r>
      <rPr>
        <sz val="12"/>
        <color theme="1"/>
        <rFont val="Times New Roman"/>
        <family val="1"/>
        <charset val="204"/>
      </rPr>
      <t xml:space="preserve"> x </t>
    </r>
    <r>
      <rPr>
        <sz val="12"/>
        <color rgb="FF0000FF"/>
        <rFont val="Times New Roman"/>
        <family val="1"/>
        <charset val="204"/>
      </rPr>
      <t>гр. 5</t>
    </r>
    <r>
      <rPr>
        <sz val="12"/>
        <color theme="1"/>
        <rFont val="Times New Roman"/>
        <family val="1"/>
        <charset val="204"/>
      </rPr>
      <t>)</t>
    </r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</si>
  <si>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</si>
  <si>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</si>
  <si>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руб.</t>
  </si>
  <si>
    <t>1.4. Расчеты (обоснования) страховых взносов на обязательноестрахование в Пенсионный фонд Российской Федерации, в Фондсоциального страхования Российской Федерации, в Федеральныйфонд обязательного медицинского страхования</t>
  </si>
  <si>
    <t>Наименование государственного внебюджетного фонда</t>
  </si>
  <si>
    <t>Размер базы для начисления страховых взносов, руб.</t>
  </si>
  <si>
    <t>Сумма взноса, руб.</t>
  </si>
  <si>
    <t>Страховые взносы в Пенсионный фонд Российской Федерации, всего</t>
  </si>
  <si>
    <t>1.1.</t>
  </si>
  <si>
    <t>по ставке 22,0%</t>
  </si>
  <si>
    <t>1.2.</t>
  </si>
  <si>
    <t>по ставке 10,0%</t>
  </si>
  <si>
    <t>1.3.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</si>
  <si>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</si>
  <si>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</si>
  <si>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2.1.</t>
  </si>
  <si>
    <t>обязательное социальное страхование на случай временной нетрудоспособности и в связи с материнством по ставке 2,9%</t>
  </si>
  <si>
    <t>2.2.</t>
  </si>
  <si>
    <t>с применением ставки взносов в Фонд социального страхования Российской Федерации по ставке 0,0%</t>
  </si>
  <si>
    <t>2.3.</t>
  </si>
  <si>
    <t>обязательное социальное страхование от несчастных случаев на производстве и профессиональных заболеваний по ставке 0,2%</t>
  </si>
  <si>
    <t>2.4.</t>
  </si>
  <si>
    <t>обязательное социальное страхование от несчастных случаев на производстве и профессиональных заболеваний по ставке 0,_% &lt;*&gt;</t>
  </si>
  <si>
    <t>2.5.</t>
  </si>
  <si>
    <t>Страховые взносы в Федеральный фонд обязательного медицинского страхования, всего (по ставке 5,1%)</t>
  </si>
  <si>
    <t>2. Расчеты (обоснования) расходов на социальные и иные выплаты населению</t>
  </si>
  <si>
    <t>(строка 220)</t>
  </si>
  <si>
    <t>Размер одной выплаты, руб.</t>
  </si>
  <si>
    <t>Количество выплат в год</t>
  </si>
  <si>
    <r>
      <t>Общая сумма выплат, руб. (</t>
    </r>
    <r>
      <rPr>
        <sz val="12"/>
        <color rgb="FF0000FF"/>
        <rFont val="Times New Roman"/>
        <family val="1"/>
        <charset val="204"/>
      </rPr>
      <t>гр. 3</t>
    </r>
    <r>
      <rPr>
        <sz val="12"/>
        <color theme="1"/>
        <rFont val="Times New Roman"/>
        <family val="1"/>
        <charset val="204"/>
      </rPr>
      <t xml:space="preserve"> x </t>
    </r>
    <r>
      <rPr>
        <sz val="12"/>
        <color rgb="FF0000FF"/>
        <rFont val="Times New Roman"/>
        <family val="1"/>
        <charset val="204"/>
      </rPr>
      <t>гр. 4</t>
    </r>
    <r>
      <rPr>
        <sz val="12"/>
        <color theme="1"/>
        <rFont val="Times New Roman"/>
        <family val="1"/>
        <charset val="204"/>
      </rPr>
      <t>)</t>
    </r>
  </si>
  <si>
    <t>3. Расчет (обоснование) расходов на уплату налогов, сборов и иных платежей (строка 230)</t>
  </si>
  <si>
    <t>Налоговая база, руб.</t>
  </si>
  <si>
    <t>Ставка налога, %</t>
  </si>
  <si>
    <r>
      <t>Сумма исчисленного налога, подлежащего уплате, руб. (</t>
    </r>
    <r>
      <rPr>
        <sz val="12"/>
        <color rgb="FF0000FF"/>
        <rFont val="Times New Roman"/>
        <family val="1"/>
        <charset val="204"/>
      </rPr>
      <t>гр. 3</t>
    </r>
    <r>
      <rPr>
        <sz val="12"/>
        <color theme="1"/>
        <rFont val="Times New Roman"/>
        <family val="1"/>
        <charset val="204"/>
      </rPr>
      <t xml:space="preserve"> x </t>
    </r>
    <r>
      <rPr>
        <sz val="12"/>
        <color rgb="FF0000FF"/>
        <rFont val="Times New Roman"/>
        <family val="1"/>
        <charset val="204"/>
      </rPr>
      <t>гр. 4</t>
    </r>
    <r>
      <rPr>
        <sz val="12"/>
        <color theme="1"/>
        <rFont val="Times New Roman"/>
        <family val="1"/>
        <charset val="204"/>
      </rPr>
      <t xml:space="preserve"> / 100)</t>
    </r>
  </si>
  <si>
    <t>(содержание)</t>
  </si>
  <si>
    <r>
      <t xml:space="preserve">Имущественный налог </t>
    </r>
    <r>
      <rPr>
        <i/>
        <sz val="12"/>
        <color theme="1"/>
        <rFont val="Times New Roman"/>
        <family val="1"/>
        <charset val="204"/>
      </rPr>
      <t>(остаточная стоимость основных средств)</t>
    </r>
  </si>
  <si>
    <t>Земельный налог всего</t>
  </si>
  <si>
    <t>(кадастровая стоимость земельного участка)</t>
  </si>
  <si>
    <t>в том числе по участкам:</t>
  </si>
  <si>
    <t>Транспортный налог всего</t>
  </si>
  <si>
    <t>в том числе по транспортным средствам:</t>
  </si>
  <si>
    <t>Экологический налог</t>
  </si>
  <si>
    <t>5. Расчет (обоснование) прочих расходов (кроме расходов на закупку товаров, работ, услуг) (строка 250)</t>
  </si>
  <si>
    <t>Выплата стипендий учащимся</t>
  </si>
  <si>
    <t>6.1. Расчет (обоснование) расходов на оплату услуг связи (строка 261)</t>
  </si>
  <si>
    <t>Количество номеров</t>
  </si>
  <si>
    <t>Количество платежей в год</t>
  </si>
  <si>
    <t>Стоимость за единицу, руб.</t>
  </si>
  <si>
    <t>Абонентская плата за номер</t>
  </si>
  <si>
    <t>Повременная оплата междугородних, международных и местных телефонных соединений</t>
  </si>
  <si>
    <t>Оплата сотовой связи по тарифам</t>
  </si>
  <si>
    <t>Пересылка почтовой корреспонденции</t>
  </si>
  <si>
    <t>Услуги фельдъегерской специальной связи</t>
  </si>
  <si>
    <t>Услуги интернет провайдеров</t>
  </si>
  <si>
    <t>Услуги электронной почты (электронный адрес)</t>
  </si>
  <si>
    <t>6.2. Расчет (обоснование) расходов на оплату транспортных услуг (строка 262)</t>
  </si>
  <si>
    <t>Количество услуг перевозки</t>
  </si>
  <si>
    <t>Цена услуги перевозки, руб.</t>
  </si>
  <si>
    <r>
      <t>Сумма, руб. (</t>
    </r>
    <r>
      <rPr>
        <sz val="12"/>
        <color rgb="FF0000FF"/>
        <rFont val="Times New Roman"/>
        <family val="1"/>
        <charset val="204"/>
      </rPr>
      <t>гр. 3</t>
    </r>
    <r>
      <rPr>
        <sz val="12"/>
        <color theme="1"/>
        <rFont val="Times New Roman"/>
        <family val="1"/>
        <charset val="204"/>
      </rPr>
      <t xml:space="preserve"> x </t>
    </r>
    <r>
      <rPr>
        <sz val="12"/>
        <color rgb="FF0000FF"/>
        <rFont val="Times New Roman"/>
        <family val="1"/>
        <charset val="204"/>
      </rPr>
      <t>гр. 4</t>
    </r>
    <r>
      <rPr>
        <sz val="12"/>
        <color theme="1"/>
        <rFont val="Times New Roman"/>
        <family val="1"/>
        <charset val="204"/>
      </rPr>
      <t>)</t>
    </r>
  </si>
  <si>
    <t>6.3. Расчет (обоснование) расходов на оплату коммунальных услуг (строка 263)</t>
  </si>
  <si>
    <t>Размер потребления ресурсов</t>
  </si>
  <si>
    <t>Тариф (с учетом НДС), руб.</t>
  </si>
  <si>
    <t>Индексация, %</t>
  </si>
  <si>
    <r>
      <t>Сумма, руб. (</t>
    </r>
    <r>
      <rPr>
        <sz val="12"/>
        <color rgb="FF0000FF"/>
        <rFont val="Times New Roman"/>
        <family val="1"/>
        <charset val="204"/>
      </rPr>
      <t>гр. 4</t>
    </r>
    <r>
      <rPr>
        <sz val="12"/>
        <color theme="1"/>
        <rFont val="Times New Roman"/>
        <family val="1"/>
        <charset val="204"/>
      </rPr>
      <t xml:space="preserve"> x </t>
    </r>
    <r>
      <rPr>
        <sz val="12"/>
        <color rgb="FF0000FF"/>
        <rFont val="Times New Roman"/>
        <family val="1"/>
        <charset val="204"/>
      </rPr>
      <t>гр. 5</t>
    </r>
    <r>
      <rPr>
        <sz val="12"/>
        <color theme="1"/>
        <rFont val="Times New Roman"/>
        <family val="1"/>
        <charset val="204"/>
      </rPr>
      <t xml:space="preserve"> x </t>
    </r>
    <r>
      <rPr>
        <sz val="12"/>
        <color rgb="FF0000FF"/>
        <rFont val="Times New Roman"/>
        <family val="1"/>
        <charset val="204"/>
      </rPr>
      <t>гр. 6</t>
    </r>
    <r>
      <rPr>
        <sz val="12"/>
        <color theme="1"/>
        <rFont val="Times New Roman"/>
        <family val="1"/>
        <charset val="204"/>
      </rPr>
      <t>)</t>
    </r>
  </si>
  <si>
    <t>Электроснабжение</t>
  </si>
  <si>
    <t>Теплоснабжение</t>
  </si>
  <si>
    <t>Горячее водоснабжение</t>
  </si>
  <si>
    <t>6.4. Расчет (обоснование) расходов на оплату аренды имущества (строка 264)</t>
  </si>
  <si>
    <t>Количество</t>
  </si>
  <si>
    <t>Ставка арендной платы</t>
  </si>
  <si>
    <t>Стоимость с учетом НДС, руб.</t>
  </si>
  <si>
    <t>Аренда недвижимого имущества</t>
  </si>
  <si>
    <t>Аренда движимого имущества</t>
  </si>
  <si>
    <t>6.5. Расчет (обоснование) расходов на оплату работ, услуг по содержанию имущества (строка 265)</t>
  </si>
  <si>
    <t>Объект</t>
  </si>
  <si>
    <t>Количество работ (услуг)</t>
  </si>
  <si>
    <t>Стоимость работ (услуг), руб.</t>
  </si>
  <si>
    <t>Содержание объектов недвижимого имущества в чистоте</t>
  </si>
  <si>
    <t>уборка снега, мусора</t>
  </si>
  <si>
    <t>вывоз снега, мусора, твердых бытовых и промышленных отходов</t>
  </si>
  <si>
    <t>дезинфекция, дезинсекция, дератизация, газация</t>
  </si>
  <si>
    <t>санитарно-гигиеническое обслуживание, мойка и чистка помещений, окон, натирка полов</t>
  </si>
  <si>
    <t>Содержание объектов движимого имущества в чистоте</t>
  </si>
  <si>
    <t>мойка и чистка (химчистка) имущества (транспорта и т.д.)</t>
  </si>
  <si>
    <t>прачечные услуги</t>
  </si>
  <si>
    <t xml:space="preserve">ремонт (текущий и капитальный) имущества </t>
  </si>
  <si>
    <t>устранение неисправностей (восстановление работоспособности) объекта имущества</t>
  </si>
  <si>
    <t>поддержание технико-экономических и эксплуатационных показателей объектов имущества</t>
  </si>
  <si>
    <t>Противопожарные мероприятия, связанные с содержанием имущества</t>
  </si>
  <si>
    <t> в том числе:</t>
  </si>
  <si>
    <t>огнезащитная обработка имущества</t>
  </si>
  <si>
    <t>зарядка огнетушителей</t>
  </si>
  <si>
    <t>Другие расходы по содержанию имущества:</t>
  </si>
  <si>
    <t>6.6. Расчет (обоснование) расходов на оплату прочих работ, услуг (строка 266)</t>
  </si>
  <si>
    <t>Количество договоров</t>
  </si>
  <si>
    <t>Стоимость услуги, руб.</t>
  </si>
  <si>
    <t>Оплата услуг на страхование гражданской ответственности владельцев транспортных средств</t>
  </si>
  <si>
    <t>Оплата услуг вневедомственной, пожарной охраны</t>
  </si>
  <si>
    <t>приобретение (обновление) программного обеспечения</t>
  </si>
  <si>
    <t>Оплата иных работ и услуг</t>
  </si>
  <si>
    <t>6.7. Расчет (обоснование) расходов на приобретение основных средств, материальных запасов (строки 322, 323)</t>
  </si>
  <si>
    <t>Средняя стоимость, руб.</t>
  </si>
  <si>
    <r>
      <t>Сумма, руб. (</t>
    </r>
    <r>
      <rPr>
        <sz val="12"/>
        <color rgb="FF0000FF"/>
        <rFont val="Times New Roman"/>
        <family val="1"/>
        <charset val="204"/>
      </rPr>
      <t>гр. 2</t>
    </r>
    <r>
      <rPr>
        <sz val="12"/>
        <color theme="1"/>
        <rFont val="Times New Roman"/>
        <family val="1"/>
        <charset val="204"/>
      </rPr>
      <t xml:space="preserve"> x </t>
    </r>
    <r>
      <rPr>
        <sz val="12"/>
        <color rgb="FF0000FF"/>
        <rFont val="Times New Roman"/>
        <family val="1"/>
        <charset val="204"/>
      </rPr>
      <t>гр. 3</t>
    </r>
    <r>
      <rPr>
        <sz val="12"/>
        <color theme="1"/>
        <rFont val="Times New Roman"/>
        <family val="1"/>
        <charset val="204"/>
      </rPr>
      <t>)</t>
    </r>
  </si>
  <si>
    <t>Приобретение основных средств</t>
  </si>
  <si>
    <t>Приобретение материалов</t>
  </si>
  <si>
    <t>Водоотведение в том числе:</t>
  </si>
  <si>
    <t>канализация</t>
  </si>
  <si>
    <t>холодная вода</t>
  </si>
  <si>
    <t>ГСМ</t>
  </si>
  <si>
    <t>1.3. Расчеты (обоснования) выплат персоналу по уходу за ребенком</t>
  </si>
  <si>
    <t>дезинфекция, дезинсекция, дератизация,</t>
  </si>
  <si>
    <t>Доведение до МРОТ</t>
  </si>
  <si>
    <t>Итого по заработной плате:</t>
  </si>
  <si>
    <t>Итого по начислениям на выплаты оплаты труда:</t>
  </si>
  <si>
    <t>Всего:</t>
  </si>
  <si>
    <t>на 2017 г. очередной финансовый год</t>
  </si>
  <si>
    <r>
      <t>Фонд оплаты труда в год, руб. (</t>
    </r>
    <r>
      <rPr>
        <sz val="11"/>
        <color rgb="FF0000FF"/>
        <rFont val="Times New Roman"/>
        <family val="1"/>
        <charset val="204"/>
      </rPr>
      <t>гр. 3</t>
    </r>
    <r>
      <rPr>
        <sz val="11"/>
        <color theme="1"/>
        <rFont val="Times New Roman"/>
        <family val="1"/>
        <charset val="204"/>
      </rPr>
      <t xml:space="preserve"> x </t>
    </r>
    <r>
      <rPr>
        <sz val="11"/>
        <color rgb="FF0000FF"/>
        <rFont val="Times New Roman"/>
        <family val="1"/>
        <charset val="204"/>
      </rPr>
      <t>гр. 4</t>
    </r>
    <r>
      <rPr>
        <sz val="11"/>
        <color theme="1"/>
        <rFont val="Times New Roman"/>
        <family val="1"/>
        <charset val="204"/>
      </rPr>
      <t xml:space="preserve"> x (1 + </t>
    </r>
    <r>
      <rPr>
        <sz val="11"/>
        <color rgb="FF0000FF"/>
        <rFont val="Times New Roman"/>
        <family val="1"/>
        <charset val="204"/>
      </rPr>
      <t>гр. 8</t>
    </r>
    <r>
      <rPr>
        <sz val="11"/>
        <color theme="1"/>
        <rFont val="Times New Roman"/>
        <family val="1"/>
        <charset val="204"/>
      </rPr>
      <t xml:space="preserve"> / 100) x </t>
    </r>
    <r>
      <rPr>
        <sz val="11"/>
        <color rgb="FF0000FF"/>
        <rFont val="Times New Roman"/>
        <family val="1"/>
        <charset val="204"/>
      </rPr>
      <t>гр. 9</t>
    </r>
    <r>
      <rPr>
        <sz val="11"/>
        <color theme="1"/>
        <rFont val="Times New Roman"/>
        <family val="1"/>
        <charset val="204"/>
      </rPr>
      <t xml:space="preserve"> x 12)</t>
    </r>
  </si>
  <si>
    <t>командировочные</t>
  </si>
  <si>
    <t>паркинг</t>
  </si>
  <si>
    <t>приобретение музыкальных инструментов</t>
  </si>
  <si>
    <t>типографические услуги</t>
  </si>
  <si>
    <t>Рояль</t>
  </si>
  <si>
    <t>Бытовая химия</t>
  </si>
  <si>
    <t>Канцтовары</t>
  </si>
  <si>
    <t>на 2018 г. 1-ый год планового периода</t>
  </si>
  <si>
    <t>на 2019 г. 2-ой год планового периода</t>
  </si>
  <si>
    <t>Код видов расходов _____________________________________________________</t>
  </si>
  <si>
    <t>Источник финансового обеспечения _____________________________________</t>
  </si>
  <si>
    <t>прочие налоги</t>
  </si>
  <si>
    <t xml:space="preserve">   Руководитель государственного</t>
  </si>
  <si>
    <t xml:space="preserve">                                                                                           (подпись)                                     (расшифровка подписи)</t>
  </si>
  <si>
    <t xml:space="preserve">   Главный бухгалтер государственного</t>
  </si>
  <si>
    <t xml:space="preserve">   бюджетного учреждения           ______________      ________________________                                                                                     </t>
  </si>
  <si>
    <t>начисления на выплаты по оплате труда</t>
  </si>
  <si>
    <t>иные</t>
  </si>
  <si>
    <t>6.пени</t>
  </si>
  <si>
    <t>приобретение национальных костюмов</t>
  </si>
  <si>
    <t>на ______1 января___________________ 20_18_ г.</t>
  </si>
  <si>
    <t>на __1января____________________ 2018__ г.</t>
  </si>
  <si>
    <t>на _______1января___________ 20_18_ г.</t>
  </si>
  <si>
    <t>вывоз мусора</t>
  </si>
  <si>
    <t>на _____1 января______________ 2018__ г.</t>
  </si>
  <si>
    <t>на ___1 января______________ 2018__ г.</t>
  </si>
  <si>
    <t>5.прочие налоги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</si>
</sst>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top" wrapText="1"/>
    </xf>
    <xf numFmtId="0" fontId="3" fillId="0" borderId="0" xfId="0" applyFont="1" applyAlignment="1"/>
    <xf numFmtId="0" fontId="2" fillId="0" borderId="1" xfId="0" applyFont="1" applyBorder="1" applyAlignment="1">
      <alignment horizontal="left" vertical="top" wrapText="1" indent="4"/>
    </xf>
    <xf numFmtId="0" fontId="5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justify"/>
    </xf>
    <xf numFmtId="0" fontId="6" fillId="0" borderId="0" xfId="0" applyFont="1"/>
    <xf numFmtId="0" fontId="6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5" fillId="0" borderId="0" xfId="0" applyNumberFormat="1" applyFont="1"/>
    <xf numFmtId="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top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top" wrapText="1"/>
    </xf>
    <xf numFmtId="3" fontId="10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top" wrapText="1"/>
    </xf>
    <xf numFmtId="1" fontId="2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4" fontId="6" fillId="0" borderId="0" xfId="0" applyNumberFormat="1" applyFont="1"/>
    <xf numFmtId="0" fontId="14" fillId="0" borderId="0" xfId="0" applyFont="1"/>
    <xf numFmtId="0" fontId="9" fillId="0" borderId="0" xfId="0" applyFont="1" applyAlignment="1">
      <alignment horizontal="center"/>
    </xf>
    <xf numFmtId="4" fontId="7" fillId="5" borderId="1" xfId="0" applyNumberFormat="1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6" fillId="0" borderId="0" xfId="0" applyFont="1"/>
    <xf numFmtId="4" fontId="17" fillId="4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3" fontId="15" fillId="2" borderId="1" xfId="0" applyNumberFormat="1" applyFont="1" applyFill="1" applyBorder="1" applyAlignment="1">
      <alignment horizontal="center" vertical="top" wrapText="1"/>
    </xf>
    <xf numFmtId="3" fontId="17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center" wrapText="1"/>
    </xf>
    <xf numFmtId="4" fontId="15" fillId="6" borderId="1" xfId="0" applyNumberFormat="1" applyFont="1" applyFill="1" applyBorder="1" applyAlignment="1">
      <alignment horizontal="right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left" vertical="top" wrapText="1" indent="2"/>
    </xf>
    <xf numFmtId="4" fontId="15" fillId="2" borderId="1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0" xfId="0" applyFont="1"/>
    <xf numFmtId="4" fontId="15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17" fillId="5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" fontId="2" fillId="4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4" fontId="3" fillId="5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center" wrapText="1"/>
    </xf>
    <xf numFmtId="4" fontId="2" fillId="2" borderId="2" xfId="0" applyNumberFormat="1" applyFont="1" applyFill="1" applyBorder="1" applyAlignment="1">
      <alignment wrapText="1"/>
    </xf>
    <xf numFmtId="4" fontId="2" fillId="6" borderId="2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 indent="6"/>
    </xf>
    <xf numFmtId="4" fontId="2" fillId="6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>
      <alignment wrapText="1"/>
    </xf>
    <xf numFmtId="4" fontId="2" fillId="6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vertical="top" wrapText="1" indent="2"/>
    </xf>
    <xf numFmtId="4" fontId="2" fillId="5" borderId="2" xfId="0" applyNumberFormat="1" applyFont="1" applyFill="1" applyBorder="1" applyAlignment="1">
      <alignment wrapText="1"/>
    </xf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9" fillId="0" borderId="1" xfId="0" applyFont="1" applyBorder="1" applyAlignment="1">
      <alignment vertical="top" wrapText="1"/>
    </xf>
    <xf numFmtId="4" fontId="17" fillId="4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4" fontId="17" fillId="4" borderId="5" xfId="0" applyNumberFormat="1" applyFont="1" applyFill="1" applyBorder="1" applyAlignment="1">
      <alignment horizontal="center" vertical="center" wrapText="1"/>
    </xf>
    <xf numFmtId="4" fontId="17" fillId="4" borderId="7" xfId="0" applyNumberFormat="1" applyFont="1" applyFill="1" applyBorder="1" applyAlignment="1">
      <alignment horizontal="center" vertical="center" wrapText="1"/>
    </xf>
    <xf numFmtId="4" fontId="17" fillId="4" borderId="6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 applyProtection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left" vertical="center" wrapText="1"/>
    </xf>
    <xf numFmtId="4" fontId="10" fillId="0" borderId="6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consultantplus://offline/ref=91F6864EC8A708DC16F0DDEE650AC62878C05285F50AF5463444A5599EY1bAP" TargetMode="External"/><Relationship Id="rId1" Type="http://schemas.openxmlformats.org/officeDocument/2006/relationships/hyperlink" Target="consultantplus://offline/ref=91F6864EC8A708DC16F0DDEE650AC6287BC95484F305F5463444A5599EY1bA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consultantplus://offline/ref=91F6864EC8A708DC16F0DDEE650AC6287BC9548FF505F5463444A5599EY1bA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5"/>
  <sheetViews>
    <sheetView tabSelected="1" zoomScale="85" zoomScaleNormal="85" workbookViewId="0">
      <pane ySplit="6" topLeftCell="A7" activePane="bottomLeft" state="frozen"/>
      <selection pane="bottomLeft" activeCell="B34" sqref="B34"/>
    </sheetView>
  </sheetViews>
  <sheetFormatPr defaultColWidth="8.85546875" defaultRowHeight="15" x14ac:dyDescent="0.25"/>
  <cols>
    <col min="1" max="1" width="90.7109375" style="84" customWidth="1"/>
    <col min="2" max="2" width="14.85546875" style="83" customWidth="1"/>
    <col min="3" max="16384" width="8.85546875" style="84"/>
  </cols>
  <sheetData>
    <row r="2" spans="1:2" ht="15.75" x14ac:dyDescent="0.25">
      <c r="A2" s="82" t="s">
        <v>27</v>
      </c>
    </row>
    <row r="3" spans="1:2" ht="15.75" x14ac:dyDescent="0.25">
      <c r="A3" s="85" t="s">
        <v>321</v>
      </c>
    </row>
    <row r="4" spans="1:2" ht="15.75" x14ac:dyDescent="0.25">
      <c r="A4" s="85" t="s">
        <v>28</v>
      </c>
    </row>
    <row r="6" spans="1:2" ht="31.5" x14ac:dyDescent="0.25">
      <c r="A6" s="87" t="s">
        <v>0</v>
      </c>
      <c r="B6" s="89" t="s">
        <v>1</v>
      </c>
    </row>
    <row r="7" spans="1:2" ht="15.75" x14ac:dyDescent="0.25">
      <c r="A7" s="8" t="s">
        <v>2</v>
      </c>
      <c r="B7" s="86">
        <f>B9+B15+B17</f>
        <v>5773.7</v>
      </c>
    </row>
    <row r="8" spans="1:2" ht="15.75" x14ac:dyDescent="0.25">
      <c r="A8" s="136" t="s">
        <v>3</v>
      </c>
      <c r="B8" s="136"/>
    </row>
    <row r="9" spans="1:2" ht="31.5" x14ac:dyDescent="0.25">
      <c r="A9" s="8" t="s">
        <v>4</v>
      </c>
      <c r="B9" s="21"/>
    </row>
    <row r="10" spans="1:2" ht="15.75" x14ac:dyDescent="0.25">
      <c r="A10" s="136" t="s">
        <v>5</v>
      </c>
      <c r="B10" s="136"/>
    </row>
    <row r="11" spans="1:2" ht="31.5" x14ac:dyDescent="0.25">
      <c r="A11" s="8" t="s">
        <v>6</v>
      </c>
      <c r="B11" s="21"/>
    </row>
    <row r="12" spans="1:2" ht="31.5" x14ac:dyDescent="0.25">
      <c r="A12" s="8" t="s">
        <v>7</v>
      </c>
      <c r="B12" s="21"/>
    </row>
    <row r="13" spans="1:2" ht="31.5" x14ac:dyDescent="0.25">
      <c r="A13" s="8" t="s">
        <v>8</v>
      </c>
      <c r="B13" s="21"/>
    </row>
    <row r="14" spans="1:2" ht="15.75" x14ac:dyDescent="0.25">
      <c r="A14" s="8" t="s">
        <v>9</v>
      </c>
      <c r="B14" s="21"/>
    </row>
    <row r="15" spans="1:2" ht="31.5" x14ac:dyDescent="0.25">
      <c r="A15" s="8" t="s">
        <v>10</v>
      </c>
      <c r="B15" s="21">
        <v>5773.7</v>
      </c>
    </row>
    <row r="16" spans="1:2" ht="15.75" x14ac:dyDescent="0.25">
      <c r="A16" s="136" t="s">
        <v>5</v>
      </c>
      <c r="B16" s="136"/>
    </row>
    <row r="17" spans="1:2" ht="15.75" x14ac:dyDescent="0.25">
      <c r="A17" s="8" t="s">
        <v>11</v>
      </c>
      <c r="B17" s="21"/>
    </row>
    <row r="18" spans="1:2" ht="31.5" x14ac:dyDescent="0.25">
      <c r="A18" s="8" t="s">
        <v>12</v>
      </c>
      <c r="B18" s="21"/>
    </row>
    <row r="19" spans="1:2" ht="15.75" x14ac:dyDescent="0.25">
      <c r="A19" s="8" t="s">
        <v>13</v>
      </c>
      <c r="B19" s="86">
        <v>0</v>
      </c>
    </row>
    <row r="20" spans="1:2" ht="15.75" x14ac:dyDescent="0.25">
      <c r="A20" s="8" t="s">
        <v>3</v>
      </c>
      <c r="B20" s="21"/>
    </row>
    <row r="21" spans="1:2" ht="15.75" x14ac:dyDescent="0.25">
      <c r="A21" s="8" t="s">
        <v>14</v>
      </c>
      <c r="B21" s="21">
        <v>0</v>
      </c>
    </row>
    <row r="22" spans="1:2" ht="15.75" x14ac:dyDescent="0.25">
      <c r="A22" s="8" t="s">
        <v>5</v>
      </c>
      <c r="B22" s="21"/>
    </row>
    <row r="23" spans="1:2" ht="15.75" x14ac:dyDescent="0.25">
      <c r="A23" s="8" t="s">
        <v>15</v>
      </c>
      <c r="B23" s="21"/>
    </row>
    <row r="24" spans="1:2" ht="31.5" x14ac:dyDescent="0.25">
      <c r="A24" s="8" t="s">
        <v>16</v>
      </c>
      <c r="B24" s="21"/>
    </row>
    <row r="25" spans="1:2" ht="15.75" x14ac:dyDescent="0.25">
      <c r="A25" s="8" t="s">
        <v>17</v>
      </c>
      <c r="B25" s="21">
        <v>0</v>
      </c>
    </row>
    <row r="26" spans="1:2" ht="15.75" x14ac:dyDescent="0.25">
      <c r="A26" s="8" t="s">
        <v>18</v>
      </c>
      <c r="B26" s="21">
        <v>0</v>
      </c>
    </row>
    <row r="27" spans="1:2" ht="31.5" x14ac:dyDescent="0.25">
      <c r="A27" s="8" t="s">
        <v>19</v>
      </c>
      <c r="B27" s="21">
        <v>0</v>
      </c>
    </row>
    <row r="28" spans="1:2" ht="47.25" x14ac:dyDescent="0.25">
      <c r="A28" s="8" t="s">
        <v>20</v>
      </c>
      <c r="B28" s="21">
        <v>0</v>
      </c>
    </row>
    <row r="29" spans="1:2" ht="15.75" x14ac:dyDescent="0.25">
      <c r="A29" s="8" t="s">
        <v>21</v>
      </c>
      <c r="B29" s="86">
        <f>B31+B32+B35</f>
        <v>0</v>
      </c>
    </row>
    <row r="30" spans="1:2" ht="15.75" x14ac:dyDescent="0.25">
      <c r="A30" s="136" t="s">
        <v>3</v>
      </c>
      <c r="B30" s="136"/>
    </row>
    <row r="31" spans="1:2" ht="15.75" x14ac:dyDescent="0.25">
      <c r="A31" s="8" t="s">
        <v>22</v>
      </c>
      <c r="B31" s="21"/>
    </row>
    <row r="32" spans="1:2" ht="31.5" x14ac:dyDescent="0.25">
      <c r="A32" s="8" t="s">
        <v>23</v>
      </c>
      <c r="B32" s="21"/>
    </row>
    <row r="33" spans="1:2" ht="15.75" x14ac:dyDescent="0.25">
      <c r="A33" s="136" t="s">
        <v>24</v>
      </c>
      <c r="B33" s="136"/>
    </row>
    <row r="34" spans="1:2" ht="15.75" x14ac:dyDescent="0.25">
      <c r="A34" s="8" t="s">
        <v>25</v>
      </c>
      <c r="B34" s="21"/>
    </row>
    <row r="35" spans="1:2" ht="47.25" x14ac:dyDescent="0.25">
      <c r="A35" s="8" t="s">
        <v>26</v>
      </c>
      <c r="B35" s="21"/>
    </row>
  </sheetData>
  <mergeCells count="5">
    <mergeCell ref="A8:B8"/>
    <mergeCell ref="A10:B10"/>
    <mergeCell ref="A16:B16"/>
    <mergeCell ref="A30:B30"/>
    <mergeCell ref="A33:B33"/>
  </mergeCells>
  <pageMargins left="0.43307086614173229" right="0.31496062992125984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zoomScale="85" zoomScaleNormal="85" workbookViewId="0">
      <selection activeCell="D18" sqref="D18"/>
    </sheetView>
  </sheetViews>
  <sheetFormatPr defaultColWidth="9.140625" defaultRowHeight="15" x14ac:dyDescent="0.25"/>
  <cols>
    <col min="1" max="1" width="9.140625" style="5"/>
    <col min="2" max="2" width="51.42578125" style="5" customWidth="1"/>
    <col min="3" max="3" width="15.42578125" style="5" customWidth="1"/>
    <col min="4" max="4" width="15.85546875" style="5" customWidth="1"/>
    <col min="5" max="16384" width="9.140625" style="5"/>
  </cols>
  <sheetData>
    <row r="1" spans="1:4" ht="73.5" customHeight="1" x14ac:dyDescent="0.25">
      <c r="A1" s="178" t="s">
        <v>187</v>
      </c>
      <c r="B1" s="178"/>
      <c r="C1" s="178"/>
      <c r="D1" s="178"/>
    </row>
    <row r="3" spans="1:4" ht="78.75" x14ac:dyDescent="0.25">
      <c r="A3" s="88" t="s">
        <v>167</v>
      </c>
      <c r="B3" s="88" t="s">
        <v>188</v>
      </c>
      <c r="C3" s="88" t="s">
        <v>189</v>
      </c>
      <c r="D3" s="88" t="s">
        <v>190</v>
      </c>
    </row>
    <row r="4" spans="1:4" ht="15.75" x14ac:dyDescent="0.25">
      <c r="A4" s="26">
        <v>1</v>
      </c>
      <c r="B4" s="26">
        <v>2</v>
      </c>
      <c r="C4" s="26">
        <v>3</v>
      </c>
      <c r="D4" s="26">
        <v>4</v>
      </c>
    </row>
    <row r="5" spans="1:4" ht="31.5" x14ac:dyDescent="0.25">
      <c r="A5" s="25">
        <v>1</v>
      </c>
      <c r="B5" s="24" t="s">
        <v>191</v>
      </c>
      <c r="C5" s="25" t="s">
        <v>176</v>
      </c>
      <c r="D5" s="14"/>
    </row>
    <row r="6" spans="1:4" ht="15.75" x14ac:dyDescent="0.25">
      <c r="A6" s="149" t="s">
        <v>192</v>
      </c>
      <c r="B6" s="2" t="s">
        <v>5</v>
      </c>
      <c r="C6" s="150"/>
      <c r="D6" s="150"/>
    </row>
    <row r="7" spans="1:4" ht="15.75" x14ac:dyDescent="0.25">
      <c r="A7" s="149"/>
      <c r="B7" s="2" t="s">
        <v>193</v>
      </c>
      <c r="C7" s="150"/>
      <c r="D7" s="150"/>
    </row>
    <row r="8" spans="1:4" ht="15.75" x14ac:dyDescent="0.25">
      <c r="A8" s="25" t="s">
        <v>194</v>
      </c>
      <c r="B8" s="24" t="s">
        <v>195</v>
      </c>
      <c r="C8" s="35"/>
      <c r="D8" s="22"/>
    </row>
    <row r="9" spans="1:4" ht="47.25" x14ac:dyDescent="0.25">
      <c r="A9" s="25" t="s">
        <v>196</v>
      </c>
      <c r="B9" s="24" t="s">
        <v>197</v>
      </c>
      <c r="C9" s="35"/>
      <c r="D9" s="22"/>
    </row>
    <row r="10" spans="1:4" ht="31.5" x14ac:dyDescent="0.25">
      <c r="A10" s="25">
        <v>2</v>
      </c>
      <c r="B10" s="24" t="s">
        <v>198</v>
      </c>
      <c r="C10" s="35" t="s">
        <v>176</v>
      </c>
      <c r="D10" s="22"/>
    </row>
    <row r="11" spans="1:4" ht="15.75" x14ac:dyDescent="0.25">
      <c r="A11" s="149" t="s">
        <v>199</v>
      </c>
      <c r="B11" s="4" t="s">
        <v>5</v>
      </c>
      <c r="C11" s="150"/>
      <c r="D11" s="150">
        <f>C11*2.9%</f>
        <v>0</v>
      </c>
    </row>
    <row r="12" spans="1:4" ht="47.25" x14ac:dyDescent="0.25">
      <c r="A12" s="149"/>
      <c r="B12" s="24" t="s">
        <v>200</v>
      </c>
      <c r="C12" s="150"/>
      <c r="D12" s="150"/>
    </row>
    <row r="13" spans="1:4" ht="47.25" x14ac:dyDescent="0.25">
      <c r="A13" s="25" t="s">
        <v>201</v>
      </c>
      <c r="B13" s="24" t="s">
        <v>202</v>
      </c>
      <c r="C13" s="35"/>
      <c r="D13" s="35"/>
    </row>
    <row r="14" spans="1:4" ht="47.25" x14ac:dyDescent="0.25">
      <c r="A14" s="25" t="s">
        <v>203</v>
      </c>
      <c r="B14" s="24" t="s">
        <v>204</v>
      </c>
      <c r="C14" s="47"/>
      <c r="D14" s="65">
        <f>C14*0.2%</f>
        <v>0</v>
      </c>
    </row>
    <row r="15" spans="1:4" ht="63" x14ac:dyDescent="0.25">
      <c r="A15" s="25" t="s">
        <v>205</v>
      </c>
      <c r="B15" s="79" t="s">
        <v>206</v>
      </c>
      <c r="C15" s="47"/>
      <c r="D15" s="65"/>
    </row>
    <row r="16" spans="1:4" ht="63" x14ac:dyDescent="0.25">
      <c r="A16" s="25" t="s">
        <v>207</v>
      </c>
      <c r="B16" s="79" t="s">
        <v>206</v>
      </c>
      <c r="C16" s="35"/>
      <c r="D16" s="35"/>
    </row>
    <row r="17" spans="1:4" ht="47.25" x14ac:dyDescent="0.25">
      <c r="A17" s="25">
        <v>3</v>
      </c>
      <c r="B17" s="24" t="s">
        <v>208</v>
      </c>
      <c r="C17" s="47"/>
      <c r="D17" s="35">
        <f>C17*5.1%</f>
        <v>0</v>
      </c>
    </row>
    <row r="18" spans="1:4" ht="32.25" customHeight="1" x14ac:dyDescent="0.25">
      <c r="A18" s="39"/>
      <c r="B18" s="39" t="s">
        <v>175</v>
      </c>
      <c r="C18" s="23" t="s">
        <v>176</v>
      </c>
      <c r="D18" s="23">
        <f>D17+D14+D11+D6</f>
        <v>0</v>
      </c>
    </row>
  </sheetData>
  <mergeCells count="7">
    <mergeCell ref="A1:D1"/>
    <mergeCell ref="A6:A7"/>
    <mergeCell ref="C6:C7"/>
    <mergeCell ref="D6:D7"/>
    <mergeCell ref="A11:A12"/>
    <mergeCell ref="C11:C12"/>
    <mergeCell ref="D11:D12"/>
  </mergeCells>
  <pageMargins left="0.48" right="0.49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A6" sqref="A6"/>
    </sheetView>
  </sheetViews>
  <sheetFormatPr defaultColWidth="9.140625" defaultRowHeight="15" x14ac:dyDescent="0.25"/>
  <cols>
    <col min="1" max="1" width="10" style="5" customWidth="1"/>
    <col min="2" max="5" width="17.7109375" style="5" customWidth="1"/>
    <col min="6" max="16384" width="9.140625" style="5"/>
  </cols>
  <sheetData>
    <row r="1" spans="1:6" ht="27.75" customHeight="1" x14ac:dyDescent="0.25">
      <c r="A1" s="174" t="s">
        <v>209</v>
      </c>
      <c r="B1" s="174"/>
      <c r="C1" s="174"/>
      <c r="D1" s="174"/>
      <c r="E1" s="174"/>
    </row>
    <row r="2" spans="1:6" ht="15.75" x14ac:dyDescent="0.25">
      <c r="A2" s="179" t="s">
        <v>210</v>
      </c>
      <c r="B2" s="179"/>
      <c r="C2" s="179"/>
      <c r="D2" s="179"/>
      <c r="E2" s="179"/>
    </row>
    <row r="3" spans="1:6" ht="15.75" x14ac:dyDescent="0.25">
      <c r="A3" s="29"/>
    </row>
    <row r="4" spans="1:6" ht="15.75" x14ac:dyDescent="0.25">
      <c r="A4" s="180" t="s">
        <v>310</v>
      </c>
      <c r="B4" s="180"/>
      <c r="C4" s="180"/>
      <c r="D4" s="180"/>
      <c r="E4" s="180"/>
      <c r="F4" s="180"/>
    </row>
    <row r="5" spans="1:6" ht="15.75" x14ac:dyDescent="0.25">
      <c r="A5" s="180" t="s">
        <v>311</v>
      </c>
      <c r="B5" s="180"/>
      <c r="C5" s="180"/>
      <c r="D5" s="180"/>
      <c r="E5" s="180"/>
      <c r="F5" s="180"/>
    </row>
    <row r="6" spans="1:6" ht="15.75" x14ac:dyDescent="0.25">
      <c r="A6" s="29"/>
    </row>
    <row r="7" spans="1:6" ht="47.25" x14ac:dyDescent="0.25">
      <c r="A7" s="88" t="s">
        <v>167</v>
      </c>
      <c r="B7" s="88" t="s">
        <v>0</v>
      </c>
      <c r="C7" s="88" t="s">
        <v>211</v>
      </c>
      <c r="D7" s="88" t="s">
        <v>212</v>
      </c>
      <c r="E7" s="88" t="s">
        <v>213</v>
      </c>
    </row>
    <row r="8" spans="1:6" ht="15.75" x14ac:dyDescent="0.25">
      <c r="A8" s="26">
        <v>1</v>
      </c>
      <c r="B8" s="26">
        <v>2</v>
      </c>
      <c r="C8" s="26">
        <v>3</v>
      </c>
      <c r="D8" s="26">
        <v>4</v>
      </c>
      <c r="E8" s="26">
        <v>5</v>
      </c>
    </row>
    <row r="9" spans="1:6" ht="21.75" customHeight="1" x14ac:dyDescent="0.25">
      <c r="A9" s="26"/>
      <c r="B9" s="26"/>
      <c r="C9" s="26"/>
      <c r="D9" s="26"/>
      <c r="E9" s="26"/>
    </row>
    <row r="10" spans="1:6" ht="21.75" customHeight="1" x14ac:dyDescent="0.25">
      <c r="A10" s="26"/>
      <c r="B10" s="26"/>
      <c r="C10" s="26"/>
      <c r="D10" s="26"/>
      <c r="E10" s="26"/>
    </row>
    <row r="11" spans="1:6" ht="21.75" customHeight="1" x14ac:dyDescent="0.25">
      <c r="A11" s="40"/>
      <c r="B11" s="40" t="s">
        <v>175</v>
      </c>
      <c r="C11" s="49" t="s">
        <v>176</v>
      </c>
      <c r="D11" s="49" t="s">
        <v>176</v>
      </c>
      <c r="E11" s="49">
        <v>0</v>
      </c>
    </row>
  </sheetData>
  <mergeCells count="4">
    <mergeCell ref="A1:E1"/>
    <mergeCell ref="A2:E2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9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workbookViewId="0">
      <selection activeCell="E3" sqref="E3:E4"/>
    </sheetView>
  </sheetViews>
  <sheetFormatPr defaultColWidth="9.140625" defaultRowHeight="15" x14ac:dyDescent="0.25"/>
  <cols>
    <col min="1" max="1" width="6.7109375" style="5" customWidth="1"/>
    <col min="2" max="2" width="51.5703125" style="5" customWidth="1"/>
    <col min="3" max="4" width="15.7109375" style="5" customWidth="1"/>
    <col min="5" max="5" width="17.5703125" style="5" customWidth="1"/>
    <col min="6" max="16384" width="9.140625" style="5"/>
  </cols>
  <sheetData>
    <row r="1" spans="1:5" ht="29.25" customHeight="1" x14ac:dyDescent="0.25">
      <c r="A1" s="174" t="s">
        <v>214</v>
      </c>
      <c r="B1" s="174"/>
      <c r="C1" s="174"/>
      <c r="D1" s="174"/>
      <c r="E1" s="174"/>
    </row>
    <row r="2" spans="1:5" ht="15.75" x14ac:dyDescent="0.25">
      <c r="A2" s="29"/>
    </row>
    <row r="3" spans="1:5" ht="25.5" customHeight="1" x14ac:dyDescent="0.25">
      <c r="A3" s="151" t="s">
        <v>167</v>
      </c>
      <c r="B3" s="88" t="s">
        <v>179</v>
      </c>
      <c r="C3" s="151" t="s">
        <v>215</v>
      </c>
      <c r="D3" s="151" t="s">
        <v>216</v>
      </c>
      <c r="E3" s="151" t="s">
        <v>217</v>
      </c>
    </row>
    <row r="4" spans="1:5" ht="69.75" customHeight="1" x14ac:dyDescent="0.25">
      <c r="A4" s="151"/>
      <c r="B4" s="88" t="s">
        <v>218</v>
      </c>
      <c r="C4" s="151"/>
      <c r="D4" s="151"/>
      <c r="E4" s="151"/>
    </row>
    <row r="5" spans="1:5" ht="15.75" x14ac:dyDescent="0.25">
      <c r="A5" s="26">
        <v>1</v>
      </c>
      <c r="B5" s="26">
        <v>2</v>
      </c>
      <c r="C5" s="26">
        <v>3</v>
      </c>
      <c r="D5" s="26">
        <v>4</v>
      </c>
      <c r="E5" s="26">
        <v>5</v>
      </c>
    </row>
    <row r="6" spans="1:5" ht="31.5" x14ac:dyDescent="0.25">
      <c r="A6" s="26"/>
      <c r="B6" s="24" t="s">
        <v>219</v>
      </c>
      <c r="C6" s="70"/>
      <c r="D6" s="71"/>
      <c r="E6" s="65"/>
    </row>
    <row r="7" spans="1:5" ht="28.5" customHeight="1" x14ac:dyDescent="0.25">
      <c r="A7" s="181"/>
      <c r="B7" s="24" t="s">
        <v>220</v>
      </c>
      <c r="C7" s="182"/>
      <c r="D7" s="183"/>
      <c r="E7" s="184"/>
    </row>
    <row r="8" spans="1:5" ht="15.75" x14ac:dyDescent="0.25">
      <c r="A8" s="181"/>
      <c r="B8" s="32" t="s">
        <v>221</v>
      </c>
      <c r="C8" s="182"/>
      <c r="D8" s="183"/>
      <c r="E8" s="184"/>
    </row>
    <row r="9" spans="1:5" ht="15.75" x14ac:dyDescent="0.25">
      <c r="A9" s="26"/>
      <c r="B9" s="24" t="s">
        <v>222</v>
      </c>
      <c r="C9" s="26"/>
      <c r="D9" s="26"/>
      <c r="E9" s="43"/>
    </row>
    <row r="10" spans="1:5" ht="15.75" x14ac:dyDescent="0.25">
      <c r="A10" s="26"/>
      <c r="B10" s="24"/>
      <c r="C10" s="26"/>
      <c r="D10" s="26"/>
      <c r="E10" s="43"/>
    </row>
    <row r="11" spans="1:5" ht="15.75" x14ac:dyDescent="0.25">
      <c r="A11" s="26"/>
      <c r="B11" s="24"/>
      <c r="C11" s="26"/>
      <c r="D11" s="26"/>
      <c r="E11" s="43"/>
    </row>
    <row r="12" spans="1:5" ht="27.75" customHeight="1" x14ac:dyDescent="0.25">
      <c r="A12" s="26"/>
      <c r="B12" s="24" t="s">
        <v>223</v>
      </c>
      <c r="C12" s="26"/>
      <c r="D12" s="26"/>
      <c r="E12" s="43"/>
    </row>
    <row r="13" spans="1:5" ht="15.75" x14ac:dyDescent="0.25">
      <c r="A13" s="26"/>
      <c r="B13" s="24" t="s">
        <v>224</v>
      </c>
      <c r="C13" s="26"/>
      <c r="D13" s="26"/>
      <c r="E13" s="43"/>
    </row>
    <row r="14" spans="1:5" ht="15.75" x14ac:dyDescent="0.25">
      <c r="A14" s="26"/>
      <c r="B14" s="24"/>
      <c r="C14" s="26"/>
      <c r="D14" s="26"/>
      <c r="E14" s="43"/>
    </row>
    <row r="15" spans="1:5" ht="21.75" customHeight="1" x14ac:dyDescent="0.25">
      <c r="A15" s="26"/>
      <c r="B15" s="24" t="s">
        <v>225</v>
      </c>
      <c r="C15" s="26"/>
      <c r="D15" s="26"/>
      <c r="E15" s="43"/>
    </row>
    <row r="16" spans="1:5" ht="27" customHeight="1" x14ac:dyDescent="0.25">
      <c r="A16" s="44"/>
      <c r="B16" s="39" t="s">
        <v>175</v>
      </c>
      <c r="C16" s="44"/>
      <c r="D16" s="44" t="s">
        <v>176</v>
      </c>
      <c r="E16" s="23">
        <f>SUM(E6:E15)</f>
        <v>0</v>
      </c>
    </row>
  </sheetData>
  <mergeCells count="9">
    <mergeCell ref="A7:A8"/>
    <mergeCell ref="C7:C8"/>
    <mergeCell ref="D7:D8"/>
    <mergeCell ref="E7:E8"/>
    <mergeCell ref="A1:E1"/>
    <mergeCell ref="A3:A4"/>
    <mergeCell ref="C3:C4"/>
    <mergeCell ref="D3:D4"/>
    <mergeCell ref="E3:E4"/>
  </mergeCells>
  <pageMargins left="0.56999999999999995" right="0.46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workbookViewId="0">
      <selection activeCell="E5" sqref="E5"/>
    </sheetView>
  </sheetViews>
  <sheetFormatPr defaultColWidth="9.140625" defaultRowHeight="15" x14ac:dyDescent="0.25"/>
  <cols>
    <col min="1" max="1" width="9.140625" style="5"/>
    <col min="2" max="2" width="30.28515625" style="5" customWidth="1"/>
    <col min="3" max="4" width="15.7109375" style="5" customWidth="1"/>
    <col min="5" max="5" width="23.7109375" style="5" customWidth="1"/>
    <col min="6" max="16384" width="9.140625" style="5"/>
  </cols>
  <sheetData>
    <row r="1" spans="1:5" ht="39" customHeight="1" x14ac:dyDescent="0.25">
      <c r="A1" s="178" t="s">
        <v>226</v>
      </c>
      <c r="B1" s="178"/>
      <c r="C1" s="178"/>
      <c r="D1" s="178"/>
      <c r="E1" s="178"/>
    </row>
    <row r="2" spans="1:5" ht="15.75" x14ac:dyDescent="0.25">
      <c r="A2" s="29"/>
    </row>
    <row r="3" spans="1:5" ht="31.5" x14ac:dyDescent="0.25">
      <c r="A3" s="88" t="s">
        <v>167</v>
      </c>
      <c r="B3" s="88" t="s">
        <v>0</v>
      </c>
      <c r="C3" s="88" t="s">
        <v>211</v>
      </c>
      <c r="D3" s="88" t="s">
        <v>212</v>
      </c>
      <c r="E3" s="88" t="s">
        <v>213</v>
      </c>
    </row>
    <row r="4" spans="1:5" ht="15.75" x14ac:dyDescent="0.25">
      <c r="A4" s="26">
        <v>1</v>
      </c>
      <c r="B4" s="26">
        <v>2</v>
      </c>
      <c r="C4" s="26">
        <v>3</v>
      </c>
      <c r="D4" s="26">
        <v>4</v>
      </c>
      <c r="E4" s="26">
        <v>5</v>
      </c>
    </row>
    <row r="5" spans="1:5" ht="31.5" x14ac:dyDescent="0.25">
      <c r="A5" s="34"/>
      <c r="B5" s="34" t="s">
        <v>227</v>
      </c>
      <c r="C5" s="35"/>
      <c r="D5" s="35"/>
      <c r="E5" s="35"/>
    </row>
    <row r="6" spans="1:5" ht="15.75" x14ac:dyDescent="0.25">
      <c r="A6" s="80"/>
      <c r="B6" s="80"/>
      <c r="C6" s="81"/>
      <c r="D6" s="81"/>
      <c r="E6" s="81"/>
    </row>
    <row r="7" spans="1:5" ht="15.75" x14ac:dyDescent="0.25">
      <c r="A7" s="80"/>
      <c r="B7" s="80"/>
      <c r="C7" s="81"/>
      <c r="D7" s="81"/>
      <c r="E7" s="81"/>
    </row>
    <row r="8" spans="1:5" ht="20.25" customHeight="1" x14ac:dyDescent="0.25">
      <c r="A8" s="40"/>
      <c r="B8" s="40" t="s">
        <v>175</v>
      </c>
      <c r="C8" s="41" t="s">
        <v>176</v>
      </c>
      <c r="D8" s="41" t="s">
        <v>176</v>
      </c>
      <c r="E8" s="42">
        <f>E5</f>
        <v>0</v>
      </c>
    </row>
  </sheetData>
  <mergeCells count="1">
    <mergeCell ref="A1:E1"/>
  </mergeCells>
  <pageMargins left="0.54" right="0.47" top="0.74803149606299213" bottom="0.74803149606299213" header="0.31496062992125984" footer="0.31496062992125984"/>
  <pageSetup paperSize="9" scale="97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C15" sqref="C15"/>
    </sheetView>
  </sheetViews>
  <sheetFormatPr defaultColWidth="9.140625" defaultRowHeight="15" x14ac:dyDescent="0.25"/>
  <cols>
    <col min="1" max="1" width="6.42578125" style="5" customWidth="1"/>
    <col min="2" max="2" width="48.42578125" style="5" customWidth="1"/>
    <col min="3" max="5" width="15.7109375" style="5" customWidth="1"/>
    <col min="6" max="6" width="18.7109375" style="5" customWidth="1"/>
    <col min="7" max="16384" width="9.140625" style="5"/>
  </cols>
  <sheetData>
    <row r="1" spans="1:6" ht="27.75" customHeight="1" x14ac:dyDescent="0.25">
      <c r="A1" s="174" t="s">
        <v>228</v>
      </c>
      <c r="B1" s="174"/>
      <c r="C1" s="174"/>
      <c r="D1" s="174"/>
      <c r="E1" s="174"/>
      <c r="F1" s="174"/>
    </row>
    <row r="2" spans="1:6" ht="15.75" x14ac:dyDescent="0.25">
      <c r="A2" s="29"/>
    </row>
    <row r="3" spans="1:6" ht="47.25" x14ac:dyDescent="0.25">
      <c r="A3" s="88" t="s">
        <v>167</v>
      </c>
      <c r="B3" s="88" t="s">
        <v>179</v>
      </c>
      <c r="C3" s="88" t="s">
        <v>229</v>
      </c>
      <c r="D3" s="88" t="s">
        <v>230</v>
      </c>
      <c r="E3" s="88" t="s">
        <v>231</v>
      </c>
      <c r="F3" s="88" t="s">
        <v>183</v>
      </c>
    </row>
    <row r="4" spans="1:6" ht="15.75" x14ac:dyDescent="0.25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</row>
    <row r="5" spans="1:6" ht="15.75" x14ac:dyDescent="0.25">
      <c r="A5" s="26"/>
      <c r="B5" s="24" t="s">
        <v>232</v>
      </c>
      <c r="C5" s="38"/>
      <c r="D5" s="38"/>
      <c r="E5" s="38"/>
      <c r="F5" s="47">
        <f>C5*D5*E5</f>
        <v>0</v>
      </c>
    </row>
    <row r="6" spans="1:6" ht="47.25" x14ac:dyDescent="0.25">
      <c r="A6" s="26"/>
      <c r="B6" s="24" t="s">
        <v>233</v>
      </c>
      <c r="C6" s="38"/>
      <c r="D6" s="38"/>
      <c r="E6" s="38"/>
      <c r="F6" s="47"/>
    </row>
    <row r="7" spans="1:6" ht="15.75" x14ac:dyDescent="0.25">
      <c r="A7" s="26"/>
      <c r="B7" s="24" t="s">
        <v>234</v>
      </c>
      <c r="C7" s="38"/>
      <c r="D7" s="38"/>
      <c r="E7" s="38"/>
      <c r="F7" s="47"/>
    </row>
    <row r="8" spans="1:6" ht="15.75" x14ac:dyDescent="0.25">
      <c r="A8" s="26"/>
      <c r="B8" s="24" t="s">
        <v>235</v>
      </c>
      <c r="C8" s="38"/>
      <c r="D8" s="38"/>
      <c r="E8" s="38"/>
      <c r="F8" s="47"/>
    </row>
    <row r="9" spans="1:6" ht="15.75" x14ac:dyDescent="0.25">
      <c r="A9" s="26"/>
      <c r="B9" s="24" t="s">
        <v>236</v>
      </c>
      <c r="C9" s="38"/>
      <c r="D9" s="38"/>
      <c r="E9" s="38"/>
      <c r="F9" s="47"/>
    </row>
    <row r="10" spans="1:6" ht="15.75" x14ac:dyDescent="0.25">
      <c r="A10" s="26"/>
      <c r="B10" s="24" t="s">
        <v>237</v>
      </c>
      <c r="C10" s="38"/>
      <c r="D10" s="38"/>
      <c r="E10" s="38"/>
      <c r="F10" s="47">
        <f>C10*D10*E10</f>
        <v>0</v>
      </c>
    </row>
    <row r="11" spans="1:6" ht="31.5" x14ac:dyDescent="0.25">
      <c r="A11" s="26"/>
      <c r="B11" s="24" t="s">
        <v>238</v>
      </c>
      <c r="C11" s="31"/>
      <c r="D11" s="31"/>
      <c r="E11" s="31"/>
      <c r="F11" s="17"/>
    </row>
    <row r="12" spans="1:6" ht="25.5" customHeight="1" x14ac:dyDescent="0.25">
      <c r="A12" s="44"/>
      <c r="B12" s="39" t="s">
        <v>175</v>
      </c>
      <c r="C12" s="46" t="s">
        <v>176</v>
      </c>
      <c r="D12" s="46" t="s">
        <v>176</v>
      </c>
      <c r="E12" s="46" t="s">
        <v>176</v>
      </c>
      <c r="F12" s="23">
        <f>SUM(F5:F11)</f>
        <v>0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3" sqref="C3"/>
    </sheetView>
  </sheetViews>
  <sheetFormatPr defaultColWidth="9.140625" defaultRowHeight="15" x14ac:dyDescent="0.25"/>
  <cols>
    <col min="1" max="1" width="9.140625" style="5"/>
    <col min="2" max="2" width="16.5703125" style="5" customWidth="1"/>
    <col min="3" max="3" width="15.28515625" style="5" customWidth="1"/>
    <col min="4" max="4" width="18.28515625" style="5" customWidth="1"/>
    <col min="5" max="5" width="20.5703125" style="5" customWidth="1"/>
    <col min="6" max="16384" width="9.140625" style="5"/>
  </cols>
  <sheetData>
    <row r="1" spans="1:5" ht="28.5" customHeight="1" x14ac:dyDescent="0.25">
      <c r="A1" s="174" t="s">
        <v>239</v>
      </c>
      <c r="B1" s="174"/>
      <c r="C1" s="174"/>
      <c r="D1" s="174"/>
      <c r="E1" s="174"/>
    </row>
    <row r="2" spans="1:5" ht="15.75" x14ac:dyDescent="0.25">
      <c r="A2" s="29"/>
    </row>
    <row r="3" spans="1:5" ht="35.25" customHeight="1" x14ac:dyDescent="0.25">
      <c r="A3" s="88" t="s">
        <v>167</v>
      </c>
      <c r="B3" s="88" t="s">
        <v>179</v>
      </c>
      <c r="C3" s="88" t="s">
        <v>240</v>
      </c>
      <c r="D3" s="88" t="s">
        <v>241</v>
      </c>
      <c r="E3" s="88" t="s">
        <v>242</v>
      </c>
    </row>
    <row r="4" spans="1:5" ht="15.75" x14ac:dyDescent="0.25">
      <c r="A4" s="26">
        <v>1</v>
      </c>
      <c r="B4" s="26">
        <v>2</v>
      </c>
      <c r="C4" s="26">
        <v>3</v>
      </c>
      <c r="D4" s="26">
        <v>4</v>
      </c>
      <c r="E4" s="26">
        <v>5</v>
      </c>
    </row>
    <row r="5" spans="1:5" ht="15.75" x14ac:dyDescent="0.25">
      <c r="A5" s="26"/>
      <c r="B5" s="26"/>
      <c r="C5" s="26"/>
      <c r="D5" s="26"/>
      <c r="E5" s="26"/>
    </row>
    <row r="6" spans="1:5" ht="15.75" x14ac:dyDescent="0.25">
      <c r="A6" s="26"/>
      <c r="B6" s="26"/>
      <c r="C6" s="26"/>
      <c r="D6" s="26"/>
      <c r="E6" s="26"/>
    </row>
    <row r="7" spans="1:5" ht="15.75" x14ac:dyDescent="0.25">
      <c r="A7" s="26"/>
      <c r="B7" s="31" t="s">
        <v>175</v>
      </c>
      <c r="C7" s="26"/>
      <c r="D7" s="26"/>
      <c r="E7" s="26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F4" sqref="F4"/>
    </sheetView>
  </sheetViews>
  <sheetFormatPr defaultColWidth="9.140625" defaultRowHeight="15" x14ac:dyDescent="0.25"/>
  <cols>
    <col min="1" max="1" width="5.7109375" style="5" customWidth="1"/>
    <col min="2" max="2" width="33" style="5" customWidth="1"/>
    <col min="3" max="5" width="15.7109375" style="5" customWidth="1"/>
    <col min="6" max="6" width="17.5703125" style="5" customWidth="1"/>
    <col min="7" max="16384" width="9.140625" style="5"/>
  </cols>
  <sheetData>
    <row r="1" spans="1:6" ht="29.25" customHeight="1" x14ac:dyDescent="0.25">
      <c r="A1" s="174" t="s">
        <v>243</v>
      </c>
      <c r="B1" s="174"/>
      <c r="C1" s="174"/>
      <c r="D1" s="174"/>
      <c r="E1" s="174"/>
      <c r="F1" s="174"/>
    </row>
    <row r="2" spans="1:6" ht="15.75" x14ac:dyDescent="0.25">
      <c r="A2" s="29"/>
    </row>
    <row r="3" spans="1:6" ht="51.75" customHeight="1" x14ac:dyDescent="0.25">
      <c r="A3" s="88" t="s">
        <v>167</v>
      </c>
      <c r="B3" s="88" t="s">
        <v>0</v>
      </c>
      <c r="C3" s="88" t="s">
        <v>244</v>
      </c>
      <c r="D3" s="88" t="s">
        <v>245</v>
      </c>
      <c r="E3" s="88" t="s">
        <v>246</v>
      </c>
      <c r="F3" s="88" t="s">
        <v>247</v>
      </c>
    </row>
    <row r="4" spans="1:6" ht="15.75" x14ac:dyDescent="0.25">
      <c r="A4" s="26">
        <v>1</v>
      </c>
      <c r="B4" s="26">
        <v>2</v>
      </c>
      <c r="C4" s="26">
        <v>4</v>
      </c>
      <c r="D4" s="26">
        <v>5</v>
      </c>
      <c r="E4" s="26">
        <v>6</v>
      </c>
      <c r="F4" s="26">
        <v>6</v>
      </c>
    </row>
    <row r="5" spans="1:6" ht="15.75" x14ac:dyDescent="0.25">
      <c r="A5" s="66"/>
      <c r="B5" s="30" t="s">
        <v>249</v>
      </c>
      <c r="C5" s="26"/>
      <c r="D5" s="26"/>
      <c r="E5" s="26"/>
      <c r="F5" s="43">
        <f>C5*D5*E5</f>
        <v>0</v>
      </c>
    </row>
    <row r="6" spans="1:6" ht="15.75" x14ac:dyDescent="0.25">
      <c r="A6" s="26"/>
      <c r="B6" s="24" t="s">
        <v>248</v>
      </c>
      <c r="C6" s="26"/>
      <c r="D6" s="26"/>
      <c r="E6" s="26"/>
      <c r="F6" s="43">
        <f>C6*D6*E6</f>
        <v>0</v>
      </c>
    </row>
    <row r="7" spans="1:6" ht="15.75" x14ac:dyDescent="0.25">
      <c r="A7" s="26"/>
      <c r="B7" s="24" t="s">
        <v>250</v>
      </c>
      <c r="C7" s="26"/>
      <c r="D7" s="26"/>
      <c r="E7" s="26"/>
      <c r="F7" s="31"/>
    </row>
    <row r="8" spans="1:6" ht="15.75" x14ac:dyDescent="0.25">
      <c r="A8" s="26"/>
      <c r="B8" s="24" t="s">
        <v>289</v>
      </c>
      <c r="C8" s="26"/>
      <c r="D8" s="26"/>
      <c r="E8" s="26"/>
      <c r="F8" s="43">
        <f>F9+F10</f>
        <v>0</v>
      </c>
    </row>
    <row r="9" spans="1:6" ht="15.75" x14ac:dyDescent="0.25">
      <c r="A9" s="36"/>
      <c r="B9" s="33" t="s">
        <v>291</v>
      </c>
      <c r="C9" s="36"/>
      <c r="D9" s="36"/>
      <c r="E9" s="36"/>
      <c r="F9" s="43">
        <f>C9*D9*E9</f>
        <v>0</v>
      </c>
    </row>
    <row r="10" spans="1:6" ht="15.75" x14ac:dyDescent="0.25">
      <c r="A10" s="26"/>
      <c r="B10" s="24" t="s">
        <v>290</v>
      </c>
      <c r="C10" s="66"/>
      <c r="D10" s="26"/>
      <c r="E10" s="36"/>
      <c r="F10" s="43">
        <f>C10*D10*E10</f>
        <v>0</v>
      </c>
    </row>
    <row r="11" spans="1:6" ht="15.75" x14ac:dyDescent="0.25">
      <c r="A11" s="48"/>
      <c r="B11" s="48" t="s">
        <v>175</v>
      </c>
      <c r="C11" s="44" t="s">
        <v>176</v>
      </c>
      <c r="D11" s="44" t="s">
        <v>176</v>
      </c>
      <c r="E11" s="44" t="s">
        <v>176</v>
      </c>
      <c r="F11" s="45">
        <f>F5+F6+F8</f>
        <v>0</v>
      </c>
    </row>
    <row r="12" spans="1:6" ht="15.75" x14ac:dyDescent="0.25">
      <c r="A12" s="29"/>
    </row>
    <row r="13" spans="1:6" ht="15.75" x14ac:dyDescent="0.25">
      <c r="A13" s="91" t="s">
        <v>251</v>
      </c>
    </row>
    <row r="14" spans="1:6" ht="15.75" x14ac:dyDescent="0.25">
      <c r="A14" s="1"/>
    </row>
    <row r="15" spans="1:6" ht="50.25" customHeight="1" x14ac:dyDescent="0.25">
      <c r="A15" s="88" t="s">
        <v>167</v>
      </c>
      <c r="B15" s="88" t="s">
        <v>0</v>
      </c>
      <c r="C15" s="88" t="s">
        <v>252</v>
      </c>
      <c r="D15" s="88" t="s">
        <v>253</v>
      </c>
      <c r="E15" s="88" t="s">
        <v>254</v>
      </c>
    </row>
    <row r="16" spans="1:6" ht="15.75" x14ac:dyDescent="0.25">
      <c r="A16" s="26">
        <v>1</v>
      </c>
      <c r="B16" s="26">
        <v>2</v>
      </c>
      <c r="C16" s="26">
        <v>4</v>
      </c>
      <c r="D16" s="26">
        <v>5</v>
      </c>
      <c r="E16" s="26">
        <v>6</v>
      </c>
    </row>
    <row r="17" spans="1:5" ht="31.5" x14ac:dyDescent="0.25">
      <c r="A17" s="26"/>
      <c r="B17" s="24" t="s">
        <v>255</v>
      </c>
      <c r="C17" s="26"/>
      <c r="D17" s="26"/>
      <c r="E17" s="26"/>
    </row>
    <row r="18" spans="1:5" ht="15.75" x14ac:dyDescent="0.25">
      <c r="A18" s="26"/>
      <c r="B18" s="24" t="s">
        <v>256</v>
      </c>
      <c r="C18" s="26"/>
      <c r="D18" s="26"/>
      <c r="E18" s="26"/>
    </row>
    <row r="19" spans="1:5" ht="21.75" customHeight="1" x14ac:dyDescent="0.25">
      <c r="A19" s="44"/>
      <c r="B19" s="39" t="s">
        <v>175</v>
      </c>
      <c r="C19" s="44" t="s">
        <v>176</v>
      </c>
      <c r="D19" s="44" t="s">
        <v>176</v>
      </c>
      <c r="E19" s="44" t="s">
        <v>176</v>
      </c>
    </row>
  </sheetData>
  <mergeCells count="1">
    <mergeCell ref="A1:F1"/>
  </mergeCells>
  <pageMargins left="0.70866141732283472" right="0.42" top="0.74803149606299213" bottom="0.74803149606299213" header="0.31496062992125984" footer="0.31496062992125984"/>
  <pageSetup paperSize="9" scale="87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E10" sqref="E10"/>
    </sheetView>
  </sheetViews>
  <sheetFormatPr defaultColWidth="9.140625" defaultRowHeight="15" x14ac:dyDescent="0.25"/>
  <cols>
    <col min="1" max="1" width="5.28515625" style="5" customWidth="1"/>
    <col min="2" max="2" width="50.7109375" style="5" customWidth="1"/>
    <col min="3" max="3" width="12.85546875" style="5" customWidth="1"/>
    <col min="4" max="5" width="15.7109375" style="5" customWidth="1"/>
    <col min="6" max="16384" width="9.140625" style="5"/>
  </cols>
  <sheetData>
    <row r="1" spans="1:5" ht="32.25" customHeight="1" x14ac:dyDescent="0.25">
      <c r="A1" s="174" t="s">
        <v>257</v>
      </c>
      <c r="B1" s="174"/>
      <c r="C1" s="174"/>
      <c r="D1" s="174"/>
      <c r="E1" s="174"/>
    </row>
    <row r="2" spans="1:5" ht="15.75" x14ac:dyDescent="0.25">
      <c r="A2" s="1"/>
    </row>
    <row r="3" spans="1:5" ht="47.25" x14ac:dyDescent="0.25">
      <c r="A3" s="88" t="s">
        <v>167</v>
      </c>
      <c r="B3" s="88" t="s">
        <v>179</v>
      </c>
      <c r="C3" s="88" t="s">
        <v>258</v>
      </c>
      <c r="D3" s="88" t="s">
        <v>259</v>
      </c>
      <c r="E3" s="88" t="s">
        <v>260</v>
      </c>
    </row>
    <row r="4" spans="1:5" ht="15.75" x14ac:dyDescent="0.25">
      <c r="A4" s="26">
        <v>1</v>
      </c>
      <c r="B4" s="26">
        <v>2</v>
      </c>
      <c r="C4" s="26">
        <v>3</v>
      </c>
      <c r="D4" s="26">
        <v>4</v>
      </c>
      <c r="E4" s="26">
        <v>5</v>
      </c>
    </row>
    <row r="5" spans="1:5" ht="31.5" x14ac:dyDescent="0.25">
      <c r="A5" s="26">
        <v>1</v>
      </c>
      <c r="B5" s="2" t="s">
        <v>261</v>
      </c>
      <c r="C5" s="26"/>
      <c r="D5" s="26"/>
      <c r="E5" s="26"/>
    </row>
    <row r="6" spans="1:5" ht="15.75" x14ac:dyDescent="0.25">
      <c r="A6" s="181"/>
      <c r="B6" s="2" t="s">
        <v>5</v>
      </c>
      <c r="C6" s="181"/>
      <c r="D6" s="181"/>
      <c r="E6" s="181"/>
    </row>
    <row r="7" spans="1:5" ht="15.75" x14ac:dyDescent="0.25">
      <c r="A7" s="181"/>
      <c r="B7" s="2" t="s">
        <v>262</v>
      </c>
      <c r="C7" s="181"/>
      <c r="D7" s="181"/>
      <c r="E7" s="181"/>
    </row>
    <row r="8" spans="1:5" ht="31.5" x14ac:dyDescent="0.25">
      <c r="A8" s="26"/>
      <c r="B8" s="2" t="s">
        <v>263</v>
      </c>
      <c r="C8" s="26"/>
      <c r="D8" s="26"/>
      <c r="E8" s="26"/>
    </row>
    <row r="9" spans="1:5" ht="15.75" x14ac:dyDescent="0.25">
      <c r="A9" s="26"/>
      <c r="B9" s="2" t="s">
        <v>264</v>
      </c>
      <c r="C9" s="26"/>
      <c r="D9" s="26"/>
      <c r="E9" s="26"/>
    </row>
    <row r="10" spans="1:5" ht="31.5" x14ac:dyDescent="0.25">
      <c r="A10" s="26"/>
      <c r="B10" s="2" t="s">
        <v>265</v>
      </c>
      <c r="C10" s="26"/>
      <c r="D10" s="26"/>
      <c r="E10" s="26"/>
    </row>
    <row r="11" spans="1:5" ht="31.5" x14ac:dyDescent="0.25">
      <c r="A11" s="26">
        <v>2</v>
      </c>
      <c r="B11" s="2" t="s">
        <v>266</v>
      </c>
      <c r="C11" s="26"/>
      <c r="D11" s="26"/>
      <c r="E11" s="26"/>
    </row>
    <row r="12" spans="1:5" ht="15.75" x14ac:dyDescent="0.25">
      <c r="A12" s="181"/>
      <c r="B12" s="2" t="s">
        <v>5</v>
      </c>
      <c r="C12" s="181"/>
      <c r="D12" s="181"/>
      <c r="E12" s="181"/>
    </row>
    <row r="13" spans="1:5" ht="31.5" x14ac:dyDescent="0.25">
      <c r="A13" s="181"/>
      <c r="B13" s="2" t="s">
        <v>267</v>
      </c>
      <c r="C13" s="181"/>
      <c r="D13" s="181"/>
      <c r="E13" s="181"/>
    </row>
    <row r="14" spans="1:5" ht="15.75" x14ac:dyDescent="0.25">
      <c r="A14" s="26"/>
      <c r="B14" s="2" t="s">
        <v>268</v>
      </c>
      <c r="C14" s="26"/>
      <c r="D14" s="26"/>
      <c r="E14" s="26"/>
    </row>
    <row r="15" spans="1:5" ht="15.75" x14ac:dyDescent="0.25">
      <c r="A15" s="26">
        <v>3</v>
      </c>
      <c r="B15" s="2" t="s">
        <v>269</v>
      </c>
      <c r="C15" s="26"/>
      <c r="D15" s="26"/>
      <c r="E15" s="26"/>
    </row>
    <row r="16" spans="1:5" ht="15.75" x14ac:dyDescent="0.25">
      <c r="A16" s="181"/>
      <c r="B16" s="2" t="s">
        <v>5</v>
      </c>
      <c r="C16" s="181"/>
      <c r="D16" s="181"/>
      <c r="E16" s="181"/>
    </row>
    <row r="17" spans="1:5" ht="31.5" x14ac:dyDescent="0.25">
      <c r="A17" s="181"/>
      <c r="B17" s="2" t="s">
        <v>270</v>
      </c>
      <c r="C17" s="181"/>
      <c r="D17" s="181"/>
      <c r="E17" s="181"/>
    </row>
    <row r="18" spans="1:5" ht="47.25" x14ac:dyDescent="0.25">
      <c r="A18" s="26"/>
      <c r="B18" s="2" t="s">
        <v>271</v>
      </c>
      <c r="C18" s="26"/>
      <c r="D18" s="26"/>
      <c r="E18" s="26"/>
    </row>
    <row r="19" spans="1:5" ht="31.5" x14ac:dyDescent="0.25">
      <c r="A19" s="26">
        <v>4</v>
      </c>
      <c r="B19" s="2" t="s">
        <v>272</v>
      </c>
      <c r="C19" s="26"/>
      <c r="D19" s="26"/>
      <c r="E19" s="26"/>
    </row>
    <row r="20" spans="1:5" ht="15.75" x14ac:dyDescent="0.25">
      <c r="A20" s="181"/>
      <c r="B20" s="2" t="s">
        <v>273</v>
      </c>
      <c r="C20" s="181"/>
      <c r="D20" s="181"/>
      <c r="E20" s="181"/>
    </row>
    <row r="21" spans="1:5" ht="15.75" x14ac:dyDescent="0.25">
      <c r="A21" s="181"/>
      <c r="B21" s="2" t="s">
        <v>274</v>
      </c>
      <c r="C21" s="181"/>
      <c r="D21" s="181"/>
      <c r="E21" s="181"/>
    </row>
    <row r="22" spans="1:5" ht="15.75" x14ac:dyDescent="0.25">
      <c r="A22" s="26"/>
      <c r="B22" s="2" t="s">
        <v>275</v>
      </c>
      <c r="C22" s="26"/>
      <c r="D22" s="26"/>
      <c r="E22" s="26"/>
    </row>
    <row r="23" spans="1:5" ht="15.75" x14ac:dyDescent="0.25">
      <c r="A23" s="26">
        <v>5</v>
      </c>
      <c r="B23" s="2" t="s">
        <v>276</v>
      </c>
      <c r="C23" s="26"/>
      <c r="D23" s="26"/>
      <c r="E23" s="16"/>
    </row>
    <row r="24" spans="1:5" ht="15.75" x14ac:dyDescent="0.25">
      <c r="A24" s="26"/>
      <c r="B24" s="2" t="s">
        <v>5</v>
      </c>
      <c r="C24" s="26"/>
      <c r="D24" s="26"/>
      <c r="E24" s="16"/>
    </row>
    <row r="25" spans="1:5" ht="15.75" x14ac:dyDescent="0.25">
      <c r="A25" s="36"/>
      <c r="B25" s="2" t="s">
        <v>153</v>
      </c>
      <c r="C25" s="36"/>
      <c r="D25" s="36"/>
      <c r="E25" s="43">
        <v>0</v>
      </c>
    </row>
    <row r="26" spans="1:5" ht="25.5" customHeight="1" x14ac:dyDescent="0.25">
      <c r="A26" s="44"/>
      <c r="B26" s="50" t="s">
        <v>175</v>
      </c>
      <c r="C26" s="44" t="s">
        <v>176</v>
      </c>
      <c r="D26" s="44" t="s">
        <v>176</v>
      </c>
      <c r="E26" s="23">
        <f>E25</f>
        <v>0</v>
      </c>
    </row>
  </sheetData>
  <mergeCells count="17">
    <mergeCell ref="A12:A13"/>
    <mergeCell ref="C12:C13"/>
    <mergeCell ref="D12:D13"/>
    <mergeCell ref="E12:E13"/>
    <mergeCell ref="A1:E1"/>
    <mergeCell ref="A6:A7"/>
    <mergeCell ref="C6:C7"/>
    <mergeCell ref="D6:D7"/>
    <mergeCell ref="E6:E7"/>
    <mergeCell ref="A16:A17"/>
    <mergeCell ref="C16:C17"/>
    <mergeCell ref="D16:D17"/>
    <mergeCell ref="E16:E17"/>
    <mergeCell ref="A20:A21"/>
    <mergeCell ref="C20:C21"/>
    <mergeCell ref="D20:D21"/>
    <mergeCell ref="E20:E21"/>
  </mergeCells>
  <pageMargins left="0.52" right="0.5" top="0.74803149606299213" bottom="0.74803149606299213" header="0.31496062992125984" footer="0.31496062992125984"/>
  <pageSetup paperSize="9" scale="91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9" sqref="B9"/>
    </sheetView>
  </sheetViews>
  <sheetFormatPr defaultColWidth="9.140625" defaultRowHeight="15" x14ac:dyDescent="0.25"/>
  <cols>
    <col min="1" max="1" width="7.28515625" style="5" customWidth="1"/>
    <col min="2" max="2" width="43.85546875" style="5" customWidth="1"/>
    <col min="3" max="3" width="13.7109375" style="5" customWidth="1"/>
    <col min="4" max="4" width="18.28515625" style="5" customWidth="1"/>
    <col min="5" max="16384" width="9.140625" style="5"/>
  </cols>
  <sheetData>
    <row r="1" spans="1:4" ht="40.5" customHeight="1" x14ac:dyDescent="0.25">
      <c r="A1" s="174" t="s">
        <v>277</v>
      </c>
      <c r="B1" s="174"/>
      <c r="C1" s="174"/>
      <c r="D1" s="174"/>
    </row>
    <row r="2" spans="1:4" ht="15.75" x14ac:dyDescent="0.25">
      <c r="A2" s="1"/>
    </row>
    <row r="3" spans="1:4" ht="33" customHeight="1" x14ac:dyDescent="0.25">
      <c r="A3" s="88" t="s">
        <v>167</v>
      </c>
      <c r="B3" s="88" t="s">
        <v>179</v>
      </c>
      <c r="C3" s="88" t="s">
        <v>278</v>
      </c>
      <c r="D3" s="88" t="s">
        <v>279</v>
      </c>
    </row>
    <row r="4" spans="1:4" ht="15.75" x14ac:dyDescent="0.25">
      <c r="A4" s="26">
        <v>1</v>
      </c>
      <c r="B4" s="26">
        <v>2</v>
      </c>
      <c r="C4" s="26">
        <v>3</v>
      </c>
      <c r="D4" s="26">
        <v>4</v>
      </c>
    </row>
    <row r="5" spans="1:4" ht="56.25" customHeight="1" x14ac:dyDescent="0.25">
      <c r="A5" s="26">
        <v>1</v>
      </c>
      <c r="B5" s="2" t="s">
        <v>280</v>
      </c>
      <c r="C5" s="26"/>
      <c r="D5" s="43"/>
    </row>
    <row r="6" spans="1:4" ht="39.75" customHeight="1" x14ac:dyDescent="0.25">
      <c r="A6" s="26">
        <v>2</v>
      </c>
      <c r="B6" s="2" t="s">
        <v>281</v>
      </c>
      <c r="C6" s="26"/>
      <c r="D6" s="43"/>
    </row>
    <row r="7" spans="1:4" ht="15.75" x14ac:dyDescent="0.25">
      <c r="A7" s="181">
        <v>3</v>
      </c>
      <c r="B7" s="24" t="s">
        <v>5</v>
      </c>
      <c r="C7" s="181"/>
      <c r="D7" s="184"/>
    </row>
    <row r="8" spans="1:4" ht="41.25" customHeight="1" x14ac:dyDescent="0.25">
      <c r="A8" s="181"/>
      <c r="B8" s="24" t="s">
        <v>282</v>
      </c>
      <c r="C8" s="181"/>
      <c r="D8" s="184"/>
    </row>
    <row r="9" spans="1:4" ht="21" customHeight="1" x14ac:dyDescent="0.25">
      <c r="A9" s="26">
        <v>4</v>
      </c>
      <c r="B9" s="2" t="s">
        <v>283</v>
      </c>
      <c r="C9" s="26"/>
      <c r="D9" s="43"/>
    </row>
    <row r="10" spans="1:4" ht="18" customHeight="1" x14ac:dyDescent="0.25">
      <c r="A10" s="26"/>
      <c r="B10" s="2" t="s">
        <v>5</v>
      </c>
      <c r="C10" s="26"/>
      <c r="D10" s="43"/>
    </row>
    <row r="11" spans="1:4" ht="21" customHeight="1" x14ac:dyDescent="0.25">
      <c r="A11" s="36"/>
      <c r="B11" s="51" t="s">
        <v>302</v>
      </c>
      <c r="C11" s="36"/>
      <c r="D11" s="43"/>
    </row>
    <row r="12" spans="1:4" ht="21" customHeight="1" x14ac:dyDescent="0.25">
      <c r="A12" s="26"/>
      <c r="B12" s="51" t="s">
        <v>304</v>
      </c>
      <c r="C12" s="26"/>
      <c r="D12" s="43"/>
    </row>
    <row r="13" spans="1:4" ht="30" customHeight="1" x14ac:dyDescent="0.25">
      <c r="A13" s="44"/>
      <c r="B13" s="39" t="s">
        <v>175</v>
      </c>
      <c r="C13" s="44" t="s">
        <v>176</v>
      </c>
      <c r="D13" s="23">
        <f>SUM(D7:D12)</f>
        <v>0</v>
      </c>
    </row>
  </sheetData>
  <mergeCells count="4">
    <mergeCell ref="A1:D1"/>
    <mergeCell ref="A7:A8"/>
    <mergeCell ref="C7:C8"/>
    <mergeCell ref="D7:D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5" sqref="D5"/>
    </sheetView>
  </sheetViews>
  <sheetFormatPr defaultColWidth="9.140625" defaultRowHeight="15" x14ac:dyDescent="0.25"/>
  <cols>
    <col min="1" max="1" width="8.140625" style="5" customWidth="1"/>
    <col min="2" max="2" width="21.28515625" style="5" customWidth="1"/>
    <col min="3" max="4" width="17.7109375" style="5" customWidth="1"/>
    <col min="5" max="5" width="14.7109375" style="5" customWidth="1"/>
    <col min="6" max="16384" width="9.140625" style="5"/>
  </cols>
  <sheetData>
    <row r="1" spans="1:5" ht="43.5" customHeight="1" x14ac:dyDescent="0.25">
      <c r="A1" s="178" t="s">
        <v>284</v>
      </c>
      <c r="B1" s="178"/>
      <c r="C1" s="178"/>
      <c r="D1" s="178"/>
      <c r="E1" s="178"/>
    </row>
    <row r="2" spans="1:5" ht="15.75" x14ac:dyDescent="0.25">
      <c r="A2" s="185"/>
      <c r="B2" s="185"/>
      <c r="C2" s="185"/>
      <c r="D2" s="185"/>
      <c r="E2" s="185"/>
    </row>
    <row r="3" spans="1:5" ht="39.75" customHeight="1" x14ac:dyDescent="0.25">
      <c r="A3" s="88" t="s">
        <v>167</v>
      </c>
      <c r="B3" s="88" t="s">
        <v>179</v>
      </c>
      <c r="C3" s="88" t="s">
        <v>252</v>
      </c>
      <c r="D3" s="88" t="s">
        <v>285</v>
      </c>
      <c r="E3" s="88" t="s">
        <v>286</v>
      </c>
    </row>
    <row r="4" spans="1:5" ht="15.75" x14ac:dyDescent="0.25">
      <c r="A4" s="26"/>
      <c r="B4" s="26">
        <v>1</v>
      </c>
      <c r="C4" s="26">
        <v>2</v>
      </c>
      <c r="D4" s="26">
        <v>3</v>
      </c>
      <c r="E4" s="26">
        <v>4</v>
      </c>
    </row>
    <row r="5" spans="1:5" ht="33" customHeight="1" x14ac:dyDescent="0.25">
      <c r="A5" s="64">
        <v>1</v>
      </c>
      <c r="B5" s="19" t="s">
        <v>287</v>
      </c>
      <c r="C5" s="65"/>
      <c r="D5" s="65"/>
      <c r="E5" s="65">
        <f>E7</f>
        <v>0</v>
      </c>
    </row>
    <row r="6" spans="1:5" ht="24" customHeight="1" x14ac:dyDescent="0.25">
      <c r="A6" s="26"/>
      <c r="B6" s="2" t="s">
        <v>5</v>
      </c>
      <c r="C6" s="67"/>
      <c r="D6" s="67"/>
      <c r="E6" s="67"/>
    </row>
    <row r="7" spans="1:5" ht="19.5" customHeight="1" x14ac:dyDescent="0.25">
      <c r="A7" s="66"/>
      <c r="B7" s="2" t="s">
        <v>305</v>
      </c>
      <c r="C7" s="67"/>
      <c r="D7" s="67"/>
      <c r="E7" s="67"/>
    </row>
    <row r="8" spans="1:5" ht="33.75" customHeight="1" x14ac:dyDescent="0.25">
      <c r="A8" s="64">
        <v>2</v>
      </c>
      <c r="B8" s="72" t="s">
        <v>288</v>
      </c>
      <c r="C8" s="65"/>
      <c r="D8" s="65"/>
      <c r="E8" s="65"/>
    </row>
    <row r="9" spans="1:5" ht="20.25" customHeight="1" x14ac:dyDescent="0.25">
      <c r="A9" s="26"/>
      <c r="B9" s="2" t="s">
        <v>5</v>
      </c>
      <c r="C9" s="67"/>
      <c r="D9" s="67"/>
      <c r="E9" s="67"/>
    </row>
    <row r="10" spans="1:5" ht="20.25" customHeight="1" x14ac:dyDescent="0.25">
      <c r="A10" s="36"/>
      <c r="B10" s="2" t="s">
        <v>292</v>
      </c>
      <c r="C10" s="67"/>
      <c r="D10" s="67"/>
      <c r="E10" s="67"/>
    </row>
    <row r="11" spans="1:5" ht="20.25" customHeight="1" x14ac:dyDescent="0.25">
      <c r="A11" s="66"/>
      <c r="B11" s="2" t="s">
        <v>306</v>
      </c>
      <c r="C11" s="67"/>
      <c r="D11" s="67"/>
      <c r="E11" s="67"/>
    </row>
    <row r="12" spans="1:5" ht="20.25" customHeight="1" x14ac:dyDescent="0.25">
      <c r="A12" s="36"/>
      <c r="B12" s="2" t="s">
        <v>307</v>
      </c>
      <c r="C12" s="67"/>
      <c r="D12" s="67"/>
      <c r="E12" s="67"/>
    </row>
    <row r="13" spans="1:5" ht="24" customHeight="1" x14ac:dyDescent="0.25">
      <c r="A13" s="44"/>
      <c r="B13" s="39" t="s">
        <v>175</v>
      </c>
      <c r="C13" s="23"/>
      <c r="D13" s="23" t="s">
        <v>176</v>
      </c>
      <c r="E13" s="23">
        <f>E8+E5</f>
        <v>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zoomScale="60" zoomScaleNormal="85" workbookViewId="0">
      <pane xSplit="3" ySplit="7" topLeftCell="D38" activePane="bottomRight" state="frozen"/>
      <selection pane="topRight" activeCell="D1" sqref="D1"/>
      <selection pane="bottomLeft" activeCell="A9" sqref="A9"/>
      <selection pane="bottomRight" activeCell="E36" sqref="E36"/>
    </sheetView>
  </sheetViews>
  <sheetFormatPr defaultRowHeight="21" x14ac:dyDescent="0.35"/>
  <cols>
    <col min="1" max="1" width="60.7109375" style="111" customWidth="1"/>
    <col min="2" max="3" width="9.140625" style="111"/>
    <col min="4" max="4" width="23.140625" style="112" customWidth="1"/>
    <col min="5" max="5" width="27.85546875" style="113" customWidth="1"/>
    <col min="6" max="6" width="15.42578125" style="113" customWidth="1"/>
    <col min="7" max="8" width="9.28515625" style="113" bestFit="1" customWidth="1"/>
    <col min="9" max="9" width="14.28515625" style="113" customWidth="1"/>
    <col min="10" max="10" width="9.28515625" style="113" bestFit="1" customWidth="1"/>
    <col min="11" max="16384" width="9.140625" style="94"/>
  </cols>
  <sheetData>
    <row r="1" spans="1:10" ht="26.25" customHeight="1" x14ac:dyDescent="0.35">
      <c r="A1" s="138" t="s">
        <v>82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22.5" customHeight="1" x14ac:dyDescent="0.35">
      <c r="A2" s="139" t="s">
        <v>323</v>
      </c>
      <c r="B2" s="139"/>
      <c r="C2" s="139"/>
      <c r="D2" s="139"/>
      <c r="E2" s="139"/>
      <c r="F2" s="139"/>
      <c r="G2" s="139"/>
      <c r="H2" s="139"/>
      <c r="I2" s="139"/>
      <c r="J2" s="139"/>
    </row>
    <row r="4" spans="1:10" ht="21.75" customHeight="1" x14ac:dyDescent="0.35">
      <c r="A4" s="140" t="s">
        <v>0</v>
      </c>
      <c r="B4" s="140" t="s">
        <v>29</v>
      </c>
      <c r="C4" s="140" t="s">
        <v>30</v>
      </c>
      <c r="D4" s="141" t="s">
        <v>31</v>
      </c>
      <c r="E4" s="142"/>
      <c r="F4" s="142"/>
      <c r="G4" s="142"/>
      <c r="H4" s="142"/>
      <c r="I4" s="142"/>
      <c r="J4" s="143"/>
    </row>
    <row r="5" spans="1:10" x14ac:dyDescent="0.35">
      <c r="A5" s="140"/>
      <c r="B5" s="140"/>
      <c r="C5" s="140"/>
      <c r="D5" s="144" t="s">
        <v>32</v>
      </c>
      <c r="E5" s="141" t="s">
        <v>5</v>
      </c>
      <c r="F5" s="142"/>
      <c r="G5" s="142"/>
      <c r="H5" s="142"/>
      <c r="I5" s="142"/>
      <c r="J5" s="143"/>
    </row>
    <row r="6" spans="1:10" ht="107.25" customHeight="1" x14ac:dyDescent="0.35">
      <c r="A6" s="140"/>
      <c r="B6" s="140"/>
      <c r="C6" s="140"/>
      <c r="D6" s="144"/>
      <c r="E6" s="137" t="s">
        <v>33</v>
      </c>
      <c r="F6" s="137" t="s">
        <v>34</v>
      </c>
      <c r="G6" s="137" t="s">
        <v>35</v>
      </c>
      <c r="H6" s="137" t="s">
        <v>36</v>
      </c>
      <c r="I6" s="137" t="s">
        <v>37</v>
      </c>
      <c r="J6" s="137"/>
    </row>
    <row r="7" spans="1:10" ht="77.25" customHeight="1" x14ac:dyDescent="0.35">
      <c r="A7" s="140"/>
      <c r="B7" s="140"/>
      <c r="C7" s="140"/>
      <c r="D7" s="144"/>
      <c r="E7" s="137"/>
      <c r="F7" s="137"/>
      <c r="G7" s="137"/>
      <c r="H7" s="137"/>
      <c r="I7" s="95" t="s">
        <v>32</v>
      </c>
      <c r="J7" s="95" t="s">
        <v>38</v>
      </c>
    </row>
    <row r="8" spans="1:10" x14ac:dyDescent="0.35">
      <c r="A8" s="96">
        <v>1</v>
      </c>
      <c r="B8" s="96">
        <v>2</v>
      </c>
      <c r="C8" s="96">
        <v>3</v>
      </c>
      <c r="D8" s="97">
        <v>4</v>
      </c>
      <c r="E8" s="98">
        <v>5</v>
      </c>
      <c r="F8" s="98">
        <v>6</v>
      </c>
      <c r="G8" s="98">
        <v>7</v>
      </c>
      <c r="H8" s="98">
        <v>8</v>
      </c>
      <c r="I8" s="98">
        <v>9</v>
      </c>
      <c r="J8" s="98">
        <v>10</v>
      </c>
    </row>
    <row r="9" spans="1:10" x14ac:dyDescent="0.35">
      <c r="A9" s="99" t="s">
        <v>39</v>
      </c>
      <c r="B9" s="100">
        <v>100</v>
      </c>
      <c r="C9" s="100" t="s">
        <v>40</v>
      </c>
      <c r="D9" s="101">
        <f>E9+F9+G9+H9+I9</f>
        <v>17514000</v>
      </c>
      <c r="E9" s="101">
        <f>E11</f>
        <v>17514000</v>
      </c>
      <c r="F9" s="101">
        <f>F17</f>
        <v>0</v>
      </c>
      <c r="G9" s="101">
        <v>0</v>
      </c>
      <c r="H9" s="101">
        <v>0</v>
      </c>
      <c r="I9" s="101">
        <f>I10+I11+I12+I13+I15+I16</f>
        <v>0</v>
      </c>
      <c r="J9" s="101">
        <f>J15</f>
        <v>0</v>
      </c>
    </row>
    <row r="10" spans="1:10" x14ac:dyDescent="0.35">
      <c r="A10" s="102" t="s">
        <v>41</v>
      </c>
      <c r="B10" s="103">
        <v>110</v>
      </c>
      <c r="C10" s="103">
        <v>120</v>
      </c>
      <c r="D10" s="104">
        <f>I10</f>
        <v>0</v>
      </c>
      <c r="E10" s="105" t="s">
        <v>40</v>
      </c>
      <c r="F10" s="105" t="s">
        <v>40</v>
      </c>
      <c r="G10" s="105" t="s">
        <v>40</v>
      </c>
      <c r="H10" s="105" t="s">
        <v>40</v>
      </c>
      <c r="I10" s="106"/>
      <c r="J10" s="105" t="s">
        <v>40</v>
      </c>
    </row>
    <row r="11" spans="1:10" x14ac:dyDescent="0.35">
      <c r="A11" s="102" t="s">
        <v>42</v>
      </c>
      <c r="B11" s="103">
        <v>120</v>
      </c>
      <c r="C11" s="103">
        <v>130</v>
      </c>
      <c r="D11" s="104">
        <f>I11+E11</f>
        <v>17514000</v>
      </c>
      <c r="E11" s="106">
        <f>E17+E28+E38</f>
        <v>17514000</v>
      </c>
      <c r="F11" s="105" t="s">
        <v>40</v>
      </c>
      <c r="G11" s="105" t="s">
        <v>40</v>
      </c>
      <c r="H11" s="106"/>
      <c r="I11" s="106"/>
      <c r="J11" s="106"/>
    </row>
    <row r="12" spans="1:10" ht="40.5" x14ac:dyDescent="0.35">
      <c r="A12" s="102" t="s">
        <v>43</v>
      </c>
      <c r="B12" s="103">
        <v>130</v>
      </c>
      <c r="C12" s="103">
        <v>140</v>
      </c>
      <c r="D12" s="104">
        <f>I12</f>
        <v>0</v>
      </c>
      <c r="E12" s="105" t="s">
        <v>40</v>
      </c>
      <c r="F12" s="105" t="s">
        <v>40</v>
      </c>
      <c r="G12" s="105" t="s">
        <v>40</v>
      </c>
      <c r="H12" s="105" t="s">
        <v>40</v>
      </c>
      <c r="I12" s="106"/>
      <c r="J12" s="105" t="s">
        <v>40</v>
      </c>
    </row>
    <row r="13" spans="1:10" ht="81" x14ac:dyDescent="0.35">
      <c r="A13" s="102" t="s">
        <v>44</v>
      </c>
      <c r="B13" s="103">
        <v>140</v>
      </c>
      <c r="C13" s="103">
        <v>150</v>
      </c>
      <c r="D13" s="104">
        <f>I13</f>
        <v>0</v>
      </c>
      <c r="E13" s="105" t="s">
        <v>40</v>
      </c>
      <c r="F13" s="105" t="s">
        <v>40</v>
      </c>
      <c r="G13" s="105" t="s">
        <v>40</v>
      </c>
      <c r="H13" s="105" t="s">
        <v>40</v>
      </c>
      <c r="I13" s="106"/>
      <c r="J13" s="105" t="s">
        <v>40</v>
      </c>
    </row>
    <row r="14" spans="1:10" ht="40.5" x14ac:dyDescent="0.35">
      <c r="A14" s="102" t="s">
        <v>45</v>
      </c>
      <c r="B14" s="103">
        <v>150</v>
      </c>
      <c r="C14" s="103">
        <v>180</v>
      </c>
      <c r="D14" s="104">
        <f>F14</f>
        <v>0</v>
      </c>
      <c r="E14" s="105" t="s">
        <v>40</v>
      </c>
      <c r="F14" s="106"/>
      <c r="G14" s="106"/>
      <c r="H14" s="105" t="s">
        <v>40</v>
      </c>
      <c r="I14" s="105" t="s">
        <v>40</v>
      </c>
      <c r="J14" s="105" t="s">
        <v>40</v>
      </c>
    </row>
    <row r="15" spans="1:10" x14ac:dyDescent="0.35">
      <c r="A15" s="102" t="s">
        <v>46</v>
      </c>
      <c r="B15" s="103">
        <v>160</v>
      </c>
      <c r="C15" s="103">
        <v>180</v>
      </c>
      <c r="D15" s="104">
        <f>I15</f>
        <v>0</v>
      </c>
      <c r="E15" s="105" t="s">
        <v>40</v>
      </c>
      <c r="F15" s="105" t="s">
        <v>40</v>
      </c>
      <c r="G15" s="105" t="s">
        <v>40</v>
      </c>
      <c r="H15" s="105" t="s">
        <v>40</v>
      </c>
      <c r="I15" s="106">
        <f>J15</f>
        <v>0</v>
      </c>
      <c r="J15" s="106"/>
    </row>
    <row r="16" spans="1:10" x14ac:dyDescent="0.35">
      <c r="A16" s="102" t="s">
        <v>47</v>
      </c>
      <c r="B16" s="103">
        <v>180</v>
      </c>
      <c r="C16" s="103" t="s">
        <v>40</v>
      </c>
      <c r="D16" s="104">
        <f>I16</f>
        <v>0</v>
      </c>
      <c r="E16" s="105" t="s">
        <v>40</v>
      </c>
      <c r="F16" s="105" t="s">
        <v>40</v>
      </c>
      <c r="G16" s="105" t="s">
        <v>40</v>
      </c>
      <c r="H16" s="105" t="s">
        <v>40</v>
      </c>
      <c r="I16" s="106"/>
      <c r="J16" s="105" t="s">
        <v>40</v>
      </c>
    </row>
    <row r="17" spans="1:10" x14ac:dyDescent="0.35">
      <c r="A17" s="99" t="s">
        <v>48</v>
      </c>
      <c r="B17" s="100">
        <v>200</v>
      </c>
      <c r="C17" s="100" t="s">
        <v>40</v>
      </c>
      <c r="D17" s="101">
        <f>E17+F17+G17+H17+I17</f>
        <v>15884000</v>
      </c>
      <c r="E17" s="101">
        <f>E19+E23</f>
        <v>15884000</v>
      </c>
      <c r="F17" s="101">
        <f t="shared" ref="F17:J17" si="0">F18+F24+F28+F36+F37+F38</f>
        <v>0</v>
      </c>
      <c r="G17" s="101">
        <f t="shared" si="0"/>
        <v>0</v>
      </c>
      <c r="H17" s="101">
        <f t="shared" si="0"/>
        <v>0</v>
      </c>
      <c r="I17" s="101">
        <f t="shared" si="0"/>
        <v>0</v>
      </c>
      <c r="J17" s="101">
        <f t="shared" si="0"/>
        <v>0</v>
      </c>
    </row>
    <row r="18" spans="1:10" x14ac:dyDescent="0.35">
      <c r="A18" s="102" t="s">
        <v>49</v>
      </c>
      <c r="B18" s="103">
        <v>210</v>
      </c>
      <c r="C18" s="103"/>
      <c r="D18" s="104">
        <f>E18+F18+G18+H18+I18</f>
        <v>14928700</v>
      </c>
      <c r="E18" s="114">
        <v>14928700</v>
      </c>
      <c r="F18" s="106">
        <f t="shared" ref="F18:J18" si="1">F19</f>
        <v>0</v>
      </c>
      <c r="G18" s="106">
        <f t="shared" si="1"/>
        <v>0</v>
      </c>
      <c r="H18" s="106">
        <f t="shared" si="1"/>
        <v>0</v>
      </c>
      <c r="I18" s="106">
        <f t="shared" si="1"/>
        <v>0</v>
      </c>
      <c r="J18" s="106">
        <f t="shared" si="1"/>
        <v>0</v>
      </c>
    </row>
    <row r="19" spans="1:10" ht="40.5" x14ac:dyDescent="0.35">
      <c r="A19" s="102" t="s">
        <v>50</v>
      </c>
      <c r="B19" s="103">
        <v>211</v>
      </c>
      <c r="C19" s="103"/>
      <c r="D19" s="104">
        <f t="shared" ref="D19:D58" si="2">E19+F19+G19+H19+I19</f>
        <v>15584000</v>
      </c>
      <c r="E19" s="106">
        <f>E21+E22</f>
        <v>15584000</v>
      </c>
      <c r="F19" s="106">
        <f t="shared" ref="F19:J19" si="3">F21+F22+F23</f>
        <v>0</v>
      </c>
      <c r="G19" s="106">
        <f t="shared" si="3"/>
        <v>0</v>
      </c>
      <c r="H19" s="106">
        <f t="shared" si="3"/>
        <v>0</v>
      </c>
      <c r="I19" s="106">
        <f t="shared" si="3"/>
        <v>0</v>
      </c>
      <c r="J19" s="106">
        <f t="shared" si="3"/>
        <v>0</v>
      </c>
    </row>
    <row r="20" spans="1:10" x14ac:dyDescent="0.35">
      <c r="A20" s="107" t="s">
        <v>3</v>
      </c>
      <c r="B20" s="103" t="s">
        <v>40</v>
      </c>
      <c r="C20" s="103"/>
      <c r="D20" s="108"/>
      <c r="E20" s="106"/>
      <c r="F20" s="106"/>
      <c r="G20" s="106"/>
      <c r="H20" s="106"/>
      <c r="I20" s="106"/>
      <c r="J20" s="106"/>
    </row>
    <row r="21" spans="1:10" x14ac:dyDescent="0.35">
      <c r="A21" s="102" t="s">
        <v>51</v>
      </c>
      <c r="B21" s="103">
        <v>212</v>
      </c>
      <c r="C21" s="103">
        <v>111</v>
      </c>
      <c r="D21" s="104">
        <f t="shared" si="2"/>
        <v>11760000</v>
      </c>
      <c r="E21" s="106">
        <v>11760000</v>
      </c>
      <c r="F21" s="106">
        <v>0</v>
      </c>
      <c r="G21" s="106">
        <f>'Таб. VI'!F13</f>
        <v>0</v>
      </c>
      <c r="H21" s="106">
        <f>'Таб. VI'!G13</f>
        <v>0</v>
      </c>
      <c r="I21" s="106">
        <f>'Таб. VI'!H13</f>
        <v>0</v>
      </c>
      <c r="J21" s="106">
        <f>'Таб. VI'!I13</f>
        <v>0</v>
      </c>
    </row>
    <row r="22" spans="1:10" x14ac:dyDescent="0.35">
      <c r="A22" s="102" t="s">
        <v>52</v>
      </c>
      <c r="B22" s="103">
        <v>213</v>
      </c>
      <c r="C22" s="103">
        <v>119</v>
      </c>
      <c r="D22" s="104">
        <f t="shared" si="2"/>
        <v>3824000</v>
      </c>
      <c r="E22" s="106">
        <v>3824000</v>
      </c>
      <c r="F22" s="106">
        <v>0</v>
      </c>
      <c r="G22" s="106"/>
      <c r="H22" s="106"/>
      <c r="I22" s="106">
        <v>0</v>
      </c>
      <c r="J22" s="106"/>
    </row>
    <row r="23" spans="1:10" x14ac:dyDescent="0.35">
      <c r="A23" s="102" t="s">
        <v>53</v>
      </c>
      <c r="B23" s="103">
        <v>214</v>
      </c>
      <c r="C23" s="103">
        <v>112</v>
      </c>
      <c r="D23" s="104">
        <f t="shared" si="2"/>
        <v>300000</v>
      </c>
      <c r="E23" s="106">
        <v>300000</v>
      </c>
      <c r="F23" s="106"/>
      <c r="G23" s="106"/>
      <c r="H23" s="106"/>
      <c r="I23" s="106"/>
      <c r="J23" s="106"/>
    </row>
    <row r="24" spans="1:10" ht="40.5" x14ac:dyDescent="0.35">
      <c r="A24" s="102" t="s">
        <v>54</v>
      </c>
      <c r="B24" s="103">
        <v>220</v>
      </c>
      <c r="C24" s="103">
        <v>313</v>
      </c>
      <c r="D24" s="104">
        <f t="shared" si="2"/>
        <v>0</v>
      </c>
      <c r="E24" s="106">
        <f>E26+E27</f>
        <v>0</v>
      </c>
      <c r="F24" s="106">
        <f t="shared" ref="F24:J24" si="4">F26+F27</f>
        <v>0</v>
      </c>
      <c r="G24" s="106">
        <f t="shared" si="4"/>
        <v>0</v>
      </c>
      <c r="H24" s="106">
        <f t="shared" si="4"/>
        <v>0</v>
      </c>
      <c r="I24" s="106">
        <f t="shared" si="4"/>
        <v>0</v>
      </c>
      <c r="J24" s="106">
        <f t="shared" si="4"/>
        <v>0</v>
      </c>
    </row>
    <row r="25" spans="1:10" x14ac:dyDescent="0.35">
      <c r="A25" s="107" t="s">
        <v>3</v>
      </c>
      <c r="B25" s="103" t="s">
        <v>40</v>
      </c>
      <c r="C25" s="103"/>
      <c r="D25" s="108"/>
      <c r="E25" s="106"/>
      <c r="F25" s="106"/>
      <c r="G25" s="106"/>
      <c r="H25" s="106"/>
      <c r="I25" s="106"/>
      <c r="J25" s="106"/>
    </row>
    <row r="26" spans="1:10" x14ac:dyDescent="0.35">
      <c r="A26" s="102" t="s">
        <v>55</v>
      </c>
      <c r="B26" s="103">
        <v>221</v>
      </c>
      <c r="C26" s="103"/>
      <c r="D26" s="104">
        <f t="shared" si="2"/>
        <v>0</v>
      </c>
      <c r="E26" s="106"/>
      <c r="F26" s="106"/>
      <c r="G26" s="106"/>
      <c r="H26" s="106"/>
      <c r="I26" s="106"/>
      <c r="J26" s="106"/>
    </row>
    <row r="27" spans="1:10" x14ac:dyDescent="0.35">
      <c r="A27" s="102" t="s">
        <v>56</v>
      </c>
      <c r="B27" s="103">
        <v>222</v>
      </c>
      <c r="C27" s="103"/>
      <c r="D27" s="104">
        <f t="shared" si="2"/>
        <v>0</v>
      </c>
      <c r="E27" s="106"/>
      <c r="F27" s="106"/>
      <c r="G27" s="106"/>
      <c r="H27" s="106"/>
      <c r="I27" s="106"/>
      <c r="J27" s="106"/>
    </row>
    <row r="28" spans="1:10" ht="40.5" x14ac:dyDescent="0.35">
      <c r="A28" s="102" t="s">
        <v>57</v>
      </c>
      <c r="B28" s="103">
        <v>230</v>
      </c>
      <c r="C28" s="103"/>
      <c r="D28" s="101">
        <f t="shared" si="2"/>
        <v>200000</v>
      </c>
      <c r="E28" s="101">
        <f>E30+E31+E32+E33+E34+E35</f>
        <v>200000</v>
      </c>
      <c r="F28" s="101">
        <f t="shared" ref="F28:J28" si="5">F30+F31+F32+F33+F34+F35</f>
        <v>0</v>
      </c>
      <c r="G28" s="101">
        <f t="shared" si="5"/>
        <v>0</v>
      </c>
      <c r="H28" s="101">
        <f t="shared" si="5"/>
        <v>0</v>
      </c>
      <c r="I28" s="101">
        <f t="shared" si="5"/>
        <v>0</v>
      </c>
      <c r="J28" s="101">
        <f t="shared" si="5"/>
        <v>0</v>
      </c>
    </row>
    <row r="29" spans="1:10" x14ac:dyDescent="0.35">
      <c r="A29" s="107" t="s">
        <v>3</v>
      </c>
      <c r="B29" s="103" t="s">
        <v>40</v>
      </c>
      <c r="C29" s="103"/>
      <c r="D29" s="108"/>
      <c r="E29" s="106"/>
      <c r="F29" s="106"/>
      <c r="G29" s="106"/>
      <c r="H29" s="106"/>
      <c r="I29" s="106"/>
      <c r="J29" s="106"/>
    </row>
    <row r="30" spans="1:10" x14ac:dyDescent="0.35">
      <c r="A30" s="102" t="s">
        <v>58</v>
      </c>
      <c r="B30" s="103">
        <v>231</v>
      </c>
      <c r="C30" s="103">
        <v>851</v>
      </c>
      <c r="D30" s="104">
        <f t="shared" si="2"/>
        <v>0</v>
      </c>
      <c r="E30" s="106">
        <v>0</v>
      </c>
      <c r="F30" s="106">
        <f>'Таб. VI'!E45</f>
        <v>0</v>
      </c>
      <c r="G30" s="106">
        <f>'Таб. VI'!F45</f>
        <v>0</v>
      </c>
      <c r="H30" s="106">
        <f>'Таб. VI'!G45</f>
        <v>0</v>
      </c>
      <c r="I30" s="106">
        <f>'Таб. VI'!H45</f>
        <v>0</v>
      </c>
      <c r="J30" s="106">
        <f>'Таб. VI'!I45</f>
        <v>0</v>
      </c>
    </row>
    <row r="31" spans="1:10" x14ac:dyDescent="0.35">
      <c r="A31" s="102" t="s">
        <v>59</v>
      </c>
      <c r="B31" s="103">
        <v>232</v>
      </c>
      <c r="C31" s="103">
        <v>851</v>
      </c>
      <c r="D31" s="104">
        <f t="shared" si="2"/>
        <v>45000</v>
      </c>
      <c r="E31" s="106">
        <v>45000</v>
      </c>
      <c r="F31" s="106">
        <v>0</v>
      </c>
      <c r="G31" s="106">
        <f>'Таб. VI'!F46</f>
        <v>0</v>
      </c>
      <c r="H31" s="106">
        <f>'Таб. VI'!G46</f>
        <v>0</v>
      </c>
      <c r="I31" s="106">
        <f>'Таб. VI'!H46</f>
        <v>0</v>
      </c>
      <c r="J31" s="106">
        <f>'Таб. VI'!I46</f>
        <v>0</v>
      </c>
    </row>
    <row r="32" spans="1:10" x14ac:dyDescent="0.35">
      <c r="A32" s="102" t="s">
        <v>60</v>
      </c>
      <c r="B32" s="103">
        <v>233</v>
      </c>
      <c r="C32" s="103">
        <v>852</v>
      </c>
      <c r="D32" s="104">
        <f t="shared" si="2"/>
        <v>10000</v>
      </c>
      <c r="E32" s="106">
        <v>10000</v>
      </c>
      <c r="F32" s="106">
        <v>0</v>
      </c>
      <c r="G32" s="106">
        <f>'Таб. VI'!F47</f>
        <v>0</v>
      </c>
      <c r="H32" s="106">
        <f>'Таб. VI'!G47</f>
        <v>0</v>
      </c>
      <c r="I32" s="106">
        <f>'Таб. VI'!H47</f>
        <v>0</v>
      </c>
      <c r="J32" s="106">
        <f>'Таб. VI'!I47</f>
        <v>0</v>
      </c>
    </row>
    <row r="33" spans="1:10" x14ac:dyDescent="0.35">
      <c r="A33" s="102" t="s">
        <v>61</v>
      </c>
      <c r="B33" s="103">
        <v>234</v>
      </c>
      <c r="C33" s="103">
        <v>852</v>
      </c>
      <c r="D33" s="104">
        <f t="shared" si="2"/>
        <v>0</v>
      </c>
      <c r="E33" s="106"/>
      <c r="F33" s="106">
        <v>0</v>
      </c>
      <c r="G33" s="106">
        <f>'Таб. VI'!F48</f>
        <v>0</v>
      </c>
      <c r="H33" s="106">
        <f>'Таб. VI'!G48</f>
        <v>0</v>
      </c>
      <c r="I33" s="106">
        <f>'Таб. VI'!H48</f>
        <v>0</v>
      </c>
      <c r="J33" s="106">
        <f>'Таб. VI'!I48</f>
        <v>0</v>
      </c>
    </row>
    <row r="34" spans="1:10" x14ac:dyDescent="0.35">
      <c r="A34" s="102" t="s">
        <v>327</v>
      </c>
      <c r="B34" s="103">
        <v>235</v>
      </c>
      <c r="C34" s="103">
        <v>853</v>
      </c>
      <c r="D34" s="104">
        <f>E34+F34+G34+H34+I34</f>
        <v>115000</v>
      </c>
      <c r="E34" s="106">
        <v>115000</v>
      </c>
      <c r="F34" s="106">
        <f>'Таб. VI'!E49</f>
        <v>0</v>
      </c>
      <c r="G34" s="106"/>
      <c r="H34" s="106"/>
      <c r="I34" s="106"/>
      <c r="J34" s="106"/>
    </row>
    <row r="35" spans="1:10" x14ac:dyDescent="0.35">
      <c r="A35" s="102" t="s">
        <v>319</v>
      </c>
      <c r="B35" s="103">
        <v>236</v>
      </c>
      <c r="C35" s="103">
        <v>853</v>
      </c>
      <c r="D35" s="104">
        <f t="shared" si="2"/>
        <v>30000</v>
      </c>
      <c r="E35" s="106">
        <v>30000</v>
      </c>
      <c r="F35" s="106"/>
      <c r="G35" s="106"/>
      <c r="H35" s="106"/>
      <c r="I35" s="106"/>
      <c r="J35" s="106"/>
    </row>
    <row r="36" spans="1:10" x14ac:dyDescent="0.35">
      <c r="A36" s="102" t="s">
        <v>62</v>
      </c>
      <c r="B36" s="103">
        <v>240</v>
      </c>
      <c r="C36" s="103">
        <v>611</v>
      </c>
      <c r="D36" s="104">
        <f t="shared" si="2"/>
        <v>0</v>
      </c>
      <c r="E36" s="106"/>
      <c r="F36" s="106"/>
      <c r="G36" s="106"/>
      <c r="H36" s="106"/>
      <c r="I36" s="106"/>
      <c r="J36" s="106"/>
    </row>
    <row r="37" spans="1:10" ht="40.5" x14ac:dyDescent="0.35">
      <c r="A37" s="102" t="s">
        <v>63</v>
      </c>
      <c r="B37" s="103">
        <v>250</v>
      </c>
      <c r="C37" s="103">
        <v>244</v>
      </c>
      <c r="D37" s="104">
        <f t="shared" si="2"/>
        <v>0</v>
      </c>
      <c r="E37" s="106"/>
      <c r="F37" s="106"/>
      <c r="G37" s="106"/>
      <c r="H37" s="106"/>
      <c r="I37" s="106"/>
      <c r="J37" s="106"/>
    </row>
    <row r="38" spans="1:10" ht="40.5" x14ac:dyDescent="0.35">
      <c r="A38" s="102" t="s">
        <v>64</v>
      </c>
      <c r="B38" s="103">
        <v>260</v>
      </c>
      <c r="C38" s="103" t="s">
        <v>40</v>
      </c>
      <c r="D38" s="101">
        <f>E38+F38+G38+H38+I38</f>
        <v>1430000</v>
      </c>
      <c r="E38" s="101">
        <f>E40+E41+E42+E43+E44+E45+E46</f>
        <v>1430000</v>
      </c>
      <c r="F38" s="101">
        <f t="shared" ref="F38:J38" si="6">F40+F41+F42+F43+F44+F45+F46</f>
        <v>0</v>
      </c>
      <c r="G38" s="101">
        <f t="shared" si="6"/>
        <v>0</v>
      </c>
      <c r="H38" s="101">
        <f t="shared" si="6"/>
        <v>0</v>
      </c>
      <c r="I38" s="101">
        <f t="shared" si="6"/>
        <v>0</v>
      </c>
      <c r="J38" s="101">
        <f t="shared" si="6"/>
        <v>0</v>
      </c>
    </row>
    <row r="39" spans="1:10" x14ac:dyDescent="0.35">
      <c r="A39" s="109" t="s">
        <v>5</v>
      </c>
      <c r="B39" s="110" t="s">
        <v>40</v>
      </c>
      <c r="C39" s="110"/>
      <c r="D39" s="108"/>
      <c r="E39" s="106"/>
      <c r="F39" s="106"/>
      <c r="G39" s="106"/>
      <c r="H39" s="106"/>
      <c r="I39" s="106"/>
      <c r="J39" s="106"/>
    </row>
    <row r="40" spans="1:10" x14ac:dyDescent="0.35">
      <c r="A40" s="109" t="s">
        <v>65</v>
      </c>
      <c r="B40" s="110">
        <v>261</v>
      </c>
      <c r="C40" s="110">
        <v>244</v>
      </c>
      <c r="D40" s="104">
        <f t="shared" si="2"/>
        <v>8400</v>
      </c>
      <c r="E40" s="106">
        <v>8400</v>
      </c>
      <c r="F40" s="106">
        <v>0</v>
      </c>
      <c r="G40" s="106">
        <f>'Таб. VI'!F19</f>
        <v>0</v>
      </c>
      <c r="H40" s="106">
        <f>'Таб. VI'!G19</f>
        <v>0</v>
      </c>
      <c r="I40" s="106">
        <f>'Таб. VI'!H19</f>
        <v>0</v>
      </c>
      <c r="J40" s="106">
        <f>'Таб. VI'!I19</f>
        <v>0</v>
      </c>
    </row>
    <row r="41" spans="1:10" x14ac:dyDescent="0.35">
      <c r="A41" s="109" t="s">
        <v>66</v>
      </c>
      <c r="B41" s="110">
        <v>262</v>
      </c>
      <c r="C41" s="110">
        <v>244</v>
      </c>
      <c r="D41" s="104">
        <f t="shared" si="2"/>
        <v>0</v>
      </c>
      <c r="E41" s="106">
        <f>'Таб. VI'!D20</f>
        <v>0</v>
      </c>
      <c r="F41" s="106">
        <f>'Таб. VI'!E20</f>
        <v>0</v>
      </c>
      <c r="G41" s="106">
        <f>'Таб. VI'!F20</f>
        <v>0</v>
      </c>
      <c r="H41" s="106">
        <f>'Таб. VI'!G20</f>
        <v>0</v>
      </c>
      <c r="I41" s="106"/>
      <c r="J41" s="106">
        <f>'Таб. VI'!I20</f>
        <v>0</v>
      </c>
    </row>
    <row r="42" spans="1:10" x14ac:dyDescent="0.35">
      <c r="A42" s="109" t="s">
        <v>67</v>
      </c>
      <c r="B42" s="110">
        <v>263</v>
      </c>
      <c r="C42" s="110">
        <v>244</v>
      </c>
      <c r="D42" s="104">
        <f>E42+F42+G42+H42+I42</f>
        <v>277900</v>
      </c>
      <c r="E42" s="106">
        <v>277900</v>
      </c>
      <c r="F42" s="106">
        <v>0</v>
      </c>
      <c r="G42" s="106">
        <f>'Таб. VI'!F21</f>
        <v>0</v>
      </c>
      <c r="H42" s="106">
        <f>'Таб. VI'!G21</f>
        <v>0</v>
      </c>
      <c r="I42" s="106">
        <f>'Таб. VI'!H21</f>
        <v>0</v>
      </c>
      <c r="J42" s="106">
        <f>'Таб. VI'!I21</f>
        <v>0</v>
      </c>
    </row>
    <row r="43" spans="1:10" ht="40.5" x14ac:dyDescent="0.35">
      <c r="A43" s="109" t="s">
        <v>68</v>
      </c>
      <c r="B43" s="110">
        <v>264</v>
      </c>
      <c r="C43" s="110">
        <v>244</v>
      </c>
      <c r="D43" s="104">
        <f t="shared" si="2"/>
        <v>0</v>
      </c>
      <c r="E43" s="106">
        <f>'Таб. VI'!D25</f>
        <v>0</v>
      </c>
      <c r="F43" s="106">
        <f>'Таб. VI'!E25</f>
        <v>0</v>
      </c>
      <c r="G43" s="106">
        <f>'Таб. VI'!F25</f>
        <v>0</v>
      </c>
      <c r="H43" s="106">
        <f>'Таб. VI'!G25</f>
        <v>0</v>
      </c>
      <c r="I43" s="106">
        <f>'Таб. VI'!H25</f>
        <v>0</v>
      </c>
      <c r="J43" s="106">
        <f>'Таб. VI'!I25</f>
        <v>0</v>
      </c>
    </row>
    <row r="44" spans="1:10" ht="40.5" x14ac:dyDescent="0.35">
      <c r="A44" s="109" t="s">
        <v>69</v>
      </c>
      <c r="B44" s="110">
        <v>265</v>
      </c>
      <c r="C44" s="110">
        <v>244</v>
      </c>
      <c r="D44" s="104">
        <f t="shared" si="2"/>
        <v>0</v>
      </c>
      <c r="E44" s="106">
        <v>0</v>
      </c>
      <c r="F44" s="106">
        <f>'Таб. VI'!E26</f>
        <v>0</v>
      </c>
      <c r="G44" s="106">
        <f>'Таб. VI'!F26</f>
        <v>0</v>
      </c>
      <c r="H44" s="106">
        <f>'Таб. VI'!G26</f>
        <v>0</v>
      </c>
      <c r="I44" s="106">
        <f>'Таб. VI'!H26</f>
        <v>0</v>
      </c>
      <c r="J44" s="106">
        <f>'Таб. VI'!I26</f>
        <v>0</v>
      </c>
    </row>
    <row r="45" spans="1:10" x14ac:dyDescent="0.35">
      <c r="A45" s="109" t="s">
        <v>70</v>
      </c>
      <c r="B45" s="110">
        <v>266</v>
      </c>
      <c r="C45" s="110">
        <v>244</v>
      </c>
      <c r="D45" s="104">
        <f t="shared" si="2"/>
        <v>70260</v>
      </c>
      <c r="E45" s="106">
        <v>70260</v>
      </c>
      <c r="F45" s="106">
        <f>'Таб. VI'!E36</f>
        <v>0</v>
      </c>
      <c r="G45" s="106">
        <f>'Таб. VI'!F36</f>
        <v>0</v>
      </c>
      <c r="H45" s="106">
        <f>'Таб. VI'!G36</f>
        <v>0</v>
      </c>
      <c r="I45" s="106">
        <f>'Таб. VI'!H36</f>
        <v>0</v>
      </c>
      <c r="J45" s="106">
        <f>'Таб. VI'!I36</f>
        <v>0</v>
      </c>
    </row>
    <row r="46" spans="1:10" x14ac:dyDescent="0.35">
      <c r="A46" s="102" t="s">
        <v>71</v>
      </c>
      <c r="B46" s="103">
        <v>300</v>
      </c>
      <c r="C46" s="103" t="s">
        <v>40</v>
      </c>
      <c r="D46" s="101">
        <f t="shared" si="2"/>
        <v>1073440</v>
      </c>
      <c r="E46" s="101">
        <f>E48+E49</f>
        <v>1073440</v>
      </c>
      <c r="F46" s="101">
        <f t="shared" ref="F46:J46" si="7">F48+F49</f>
        <v>0</v>
      </c>
      <c r="G46" s="101">
        <f t="shared" si="7"/>
        <v>0</v>
      </c>
      <c r="H46" s="101">
        <f t="shared" si="7"/>
        <v>0</v>
      </c>
      <c r="I46" s="101">
        <f t="shared" si="7"/>
        <v>0</v>
      </c>
      <c r="J46" s="101">
        <f t="shared" si="7"/>
        <v>0</v>
      </c>
    </row>
    <row r="47" spans="1:10" x14ac:dyDescent="0.35">
      <c r="A47" s="102" t="s">
        <v>3</v>
      </c>
      <c r="B47" s="103" t="s">
        <v>40</v>
      </c>
      <c r="C47" s="103"/>
      <c r="D47" s="108"/>
      <c r="E47" s="106"/>
      <c r="F47" s="106"/>
      <c r="G47" s="106"/>
      <c r="H47" s="106"/>
      <c r="I47" s="106"/>
      <c r="J47" s="106"/>
    </row>
    <row r="48" spans="1:10" x14ac:dyDescent="0.35">
      <c r="A48" s="102" t="s">
        <v>72</v>
      </c>
      <c r="B48" s="103">
        <v>310</v>
      </c>
      <c r="C48" s="103"/>
      <c r="D48" s="104">
        <f t="shared" si="2"/>
        <v>0</v>
      </c>
      <c r="E48" s="106">
        <v>0</v>
      </c>
      <c r="F48" s="106"/>
      <c r="G48" s="106"/>
      <c r="H48" s="106"/>
      <c r="I48" s="106"/>
      <c r="J48" s="106"/>
    </row>
    <row r="49" spans="1:10" x14ac:dyDescent="0.35">
      <c r="A49" s="102" t="s">
        <v>73</v>
      </c>
      <c r="B49" s="103">
        <v>320</v>
      </c>
      <c r="C49" s="103"/>
      <c r="D49" s="104">
        <f t="shared" si="2"/>
        <v>1073440</v>
      </c>
      <c r="E49" s="106">
        <f>E52+E53</f>
        <v>1073440</v>
      </c>
      <c r="F49" s="106">
        <f t="shared" ref="F49:J49" si="8">F50</f>
        <v>0</v>
      </c>
      <c r="G49" s="106">
        <f t="shared" si="8"/>
        <v>0</v>
      </c>
      <c r="H49" s="106">
        <f t="shared" si="8"/>
        <v>0</v>
      </c>
      <c r="I49" s="106">
        <f t="shared" si="8"/>
        <v>0</v>
      </c>
      <c r="J49" s="106">
        <f t="shared" si="8"/>
        <v>0</v>
      </c>
    </row>
    <row r="50" spans="1:10" ht="40.5" x14ac:dyDescent="0.35">
      <c r="A50" s="102" t="s">
        <v>74</v>
      </c>
      <c r="B50" s="103">
        <v>321</v>
      </c>
      <c r="C50" s="103">
        <v>300</v>
      </c>
      <c r="D50" s="104">
        <f t="shared" si="2"/>
        <v>0</v>
      </c>
      <c r="E50" s="106">
        <v>0</v>
      </c>
      <c r="F50" s="106">
        <f t="shared" ref="F50:J50" si="9">F52+F53</f>
        <v>0</v>
      </c>
      <c r="G50" s="106">
        <f t="shared" si="9"/>
        <v>0</v>
      </c>
      <c r="H50" s="106">
        <f t="shared" si="9"/>
        <v>0</v>
      </c>
      <c r="I50" s="106">
        <f t="shared" si="9"/>
        <v>0</v>
      </c>
      <c r="J50" s="106">
        <f t="shared" si="9"/>
        <v>0</v>
      </c>
    </row>
    <row r="51" spans="1:10" x14ac:dyDescent="0.35">
      <c r="A51" s="102" t="s">
        <v>3</v>
      </c>
      <c r="B51" s="103" t="s">
        <v>40</v>
      </c>
      <c r="C51" s="103"/>
      <c r="D51" s="108"/>
      <c r="E51" s="106"/>
      <c r="F51" s="106"/>
      <c r="G51" s="106"/>
      <c r="H51" s="106"/>
      <c r="I51" s="106"/>
      <c r="J51" s="106"/>
    </row>
    <row r="52" spans="1:10" x14ac:dyDescent="0.35">
      <c r="A52" s="102" t="s">
        <v>75</v>
      </c>
      <c r="B52" s="103">
        <v>322</v>
      </c>
      <c r="C52" s="103">
        <v>310</v>
      </c>
      <c r="D52" s="104">
        <f t="shared" si="2"/>
        <v>873440</v>
      </c>
      <c r="E52" s="106">
        <v>873440</v>
      </c>
      <c r="F52" s="106">
        <f>'Таб. VI'!E52</f>
        <v>0</v>
      </c>
      <c r="G52" s="106">
        <f>'Таб. VI'!F52</f>
        <v>0</v>
      </c>
      <c r="H52" s="106">
        <f>'Таб. VI'!G52</f>
        <v>0</v>
      </c>
      <c r="I52" s="106">
        <f>'Таб. VI'!H52</f>
        <v>0</v>
      </c>
      <c r="J52" s="106">
        <f>'Таб. VI'!I52</f>
        <v>0</v>
      </c>
    </row>
    <row r="53" spans="1:10" ht="40.5" x14ac:dyDescent="0.35">
      <c r="A53" s="102" t="s">
        <v>76</v>
      </c>
      <c r="B53" s="103">
        <v>323</v>
      </c>
      <c r="C53" s="103">
        <v>340</v>
      </c>
      <c r="D53" s="104">
        <f>E53+F53+G53+H53+I53</f>
        <v>200000</v>
      </c>
      <c r="E53" s="106">
        <v>200000</v>
      </c>
      <c r="F53" s="106">
        <f>'Таб. VI'!E62</f>
        <v>0</v>
      </c>
      <c r="G53" s="106">
        <f>'Таб. VI'!F62</f>
        <v>0</v>
      </c>
      <c r="H53" s="106">
        <f>'Таб. VI'!G62</f>
        <v>0</v>
      </c>
      <c r="I53" s="106">
        <f>'Таб. VI'!H62</f>
        <v>0</v>
      </c>
      <c r="J53" s="106">
        <f>'Таб. VI'!I62</f>
        <v>0</v>
      </c>
    </row>
    <row r="54" spans="1:10" x14ac:dyDescent="0.35">
      <c r="A54" s="102" t="s">
        <v>77</v>
      </c>
      <c r="B54" s="103">
        <v>400</v>
      </c>
      <c r="C54" s="103">
        <v>610</v>
      </c>
      <c r="D54" s="104">
        <f t="shared" si="2"/>
        <v>0</v>
      </c>
      <c r="E54" s="106">
        <f>E55+E56</f>
        <v>0</v>
      </c>
      <c r="F54" s="106"/>
      <c r="G54" s="106"/>
      <c r="H54" s="106"/>
      <c r="I54" s="106"/>
      <c r="J54" s="106"/>
    </row>
    <row r="55" spans="1:10" x14ac:dyDescent="0.35">
      <c r="A55" s="102" t="s">
        <v>78</v>
      </c>
      <c r="B55" s="103">
        <v>410</v>
      </c>
      <c r="C55" s="103"/>
      <c r="D55" s="104">
        <f>E55+F55+G55+H55+I55</f>
        <v>0</v>
      </c>
      <c r="E55" s="106">
        <v>0</v>
      </c>
      <c r="F55" s="106"/>
      <c r="G55" s="106"/>
      <c r="H55" s="106"/>
      <c r="I55" s="106"/>
      <c r="J55" s="106"/>
    </row>
    <row r="56" spans="1:10" x14ac:dyDescent="0.35">
      <c r="A56" s="102" t="s">
        <v>79</v>
      </c>
      <c r="B56" s="103">
        <v>420</v>
      </c>
      <c r="C56" s="103"/>
      <c r="D56" s="104">
        <f t="shared" si="2"/>
        <v>0</v>
      </c>
      <c r="E56" s="106">
        <v>0</v>
      </c>
      <c r="F56" s="106"/>
      <c r="G56" s="106"/>
      <c r="H56" s="106"/>
      <c r="I56" s="106"/>
      <c r="J56" s="106"/>
    </row>
    <row r="57" spans="1:10" x14ac:dyDescent="0.35">
      <c r="A57" s="102" t="s">
        <v>80</v>
      </c>
      <c r="B57" s="103">
        <v>500</v>
      </c>
      <c r="C57" s="103" t="s">
        <v>40</v>
      </c>
      <c r="D57" s="104">
        <f>E57+F57+G57+H57+I57</f>
        <v>0</v>
      </c>
      <c r="E57" s="106"/>
      <c r="F57" s="106"/>
      <c r="G57" s="106"/>
      <c r="H57" s="106"/>
      <c r="I57" s="106"/>
      <c r="J57" s="106"/>
    </row>
    <row r="58" spans="1:10" x14ac:dyDescent="0.35">
      <c r="A58" s="102" t="s">
        <v>81</v>
      </c>
      <c r="B58" s="103">
        <v>600</v>
      </c>
      <c r="C58" s="103" t="s">
        <v>40</v>
      </c>
      <c r="D58" s="104">
        <f t="shared" si="2"/>
        <v>0</v>
      </c>
      <c r="E58" s="106">
        <v>0</v>
      </c>
      <c r="F58" s="106"/>
      <c r="G58" s="106"/>
      <c r="H58" s="106"/>
      <c r="I58" s="106">
        <v>0</v>
      </c>
      <c r="J58" s="106"/>
    </row>
  </sheetData>
  <mergeCells count="13">
    <mergeCell ref="I6:J6"/>
    <mergeCell ref="A1:J1"/>
    <mergeCell ref="A2:J2"/>
    <mergeCell ref="A4:A7"/>
    <mergeCell ref="B4:B7"/>
    <mergeCell ref="C4:C7"/>
    <mergeCell ref="D4:J4"/>
    <mergeCell ref="D5:D7"/>
    <mergeCell ref="E5:J5"/>
    <mergeCell ref="E6:E7"/>
    <mergeCell ref="F6:F7"/>
    <mergeCell ref="G6:G7"/>
    <mergeCell ref="H6:H7"/>
  </mergeCells>
  <pageMargins left="0.43307086614173229" right="0.35433070866141736" top="0.74803149606299213" bottom="0.74803149606299213" header="0.31496062992125984" footer="0.31496062992125984"/>
  <pageSetup paperSize="9" scale="46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="85" zoomScaleNormal="85" workbookViewId="0">
      <selection activeCell="E11" sqref="E11:E12"/>
    </sheetView>
  </sheetViews>
  <sheetFormatPr defaultRowHeight="15" x14ac:dyDescent="0.25"/>
  <cols>
    <col min="1" max="1" width="38.28515625" style="5" customWidth="1"/>
    <col min="2" max="3" width="9.140625" style="5"/>
    <col min="4" max="4" width="15" style="5" customWidth="1"/>
    <col min="5" max="6" width="16.7109375" style="5" customWidth="1"/>
    <col min="7" max="7" width="17.140625" style="5" customWidth="1"/>
    <col min="8" max="8" width="16" style="5" customWidth="1"/>
    <col min="9" max="9" width="17.28515625" style="5" customWidth="1"/>
    <col min="10" max="10" width="10.140625" style="5" customWidth="1"/>
    <col min="11" max="11" width="11" style="5" customWidth="1"/>
    <col min="12" max="12" width="9.140625" style="5"/>
  </cols>
  <sheetData>
    <row r="1" spans="1:13" ht="15.75" x14ac:dyDescent="0.25">
      <c r="A1" s="148" t="s">
        <v>93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3" ht="15.75" x14ac:dyDescent="0.25">
      <c r="A2" s="148" t="s">
        <v>94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3"/>
    </row>
    <row r="3" spans="1:13" ht="15.75" x14ac:dyDescent="0.25">
      <c r="A3" s="148" t="s">
        <v>326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5" spans="1:13" ht="31.5" customHeight="1" x14ac:dyDescent="0.25">
      <c r="A5" s="151" t="s">
        <v>0</v>
      </c>
      <c r="B5" s="151" t="s">
        <v>29</v>
      </c>
      <c r="C5" s="151" t="s">
        <v>83</v>
      </c>
      <c r="D5" s="151" t="s">
        <v>84</v>
      </c>
      <c r="E5" s="151"/>
      <c r="F5" s="151"/>
      <c r="G5" s="151"/>
      <c r="H5" s="151"/>
      <c r="I5" s="151"/>
      <c r="J5" s="151"/>
      <c r="K5" s="151"/>
      <c r="L5" s="151"/>
    </row>
    <row r="6" spans="1:13" ht="15.75" customHeight="1" x14ac:dyDescent="0.25">
      <c r="A6" s="151"/>
      <c r="B6" s="151"/>
      <c r="C6" s="151"/>
      <c r="D6" s="152" t="s">
        <v>85</v>
      </c>
      <c r="E6" s="152"/>
      <c r="F6" s="152"/>
      <c r="G6" s="152" t="s">
        <v>5</v>
      </c>
      <c r="H6" s="152"/>
      <c r="I6" s="152"/>
      <c r="J6" s="152"/>
      <c r="K6" s="152"/>
      <c r="L6" s="152"/>
    </row>
    <row r="7" spans="1:13" ht="93" customHeight="1" x14ac:dyDescent="0.25">
      <c r="A7" s="151"/>
      <c r="B7" s="151"/>
      <c r="C7" s="151"/>
      <c r="D7" s="152"/>
      <c r="E7" s="152"/>
      <c r="F7" s="152"/>
      <c r="G7" s="145" t="s">
        <v>86</v>
      </c>
      <c r="H7" s="145"/>
      <c r="I7" s="145"/>
      <c r="J7" s="145" t="s">
        <v>87</v>
      </c>
      <c r="K7" s="145"/>
      <c r="L7" s="145"/>
    </row>
    <row r="8" spans="1:13" ht="97.5" customHeight="1" x14ac:dyDescent="0.25">
      <c r="A8" s="151"/>
      <c r="B8" s="151"/>
      <c r="C8" s="151"/>
      <c r="D8" s="88" t="s">
        <v>299</v>
      </c>
      <c r="E8" s="88" t="s">
        <v>308</v>
      </c>
      <c r="F8" s="88" t="s">
        <v>309</v>
      </c>
      <c r="G8" s="88" t="s">
        <v>299</v>
      </c>
      <c r="H8" s="88" t="s">
        <v>308</v>
      </c>
      <c r="I8" s="88" t="s">
        <v>309</v>
      </c>
      <c r="J8" s="88" t="s">
        <v>88</v>
      </c>
      <c r="K8" s="88" t="s">
        <v>89</v>
      </c>
      <c r="L8" s="88" t="s">
        <v>89</v>
      </c>
    </row>
    <row r="9" spans="1:13" ht="15.75" x14ac:dyDescent="0.2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</row>
    <row r="10" spans="1:13" ht="31.5" x14ac:dyDescent="0.25">
      <c r="A10" s="12" t="s">
        <v>90</v>
      </c>
      <c r="B10" s="18">
        <v>1</v>
      </c>
      <c r="C10" s="18" t="s">
        <v>40</v>
      </c>
      <c r="D10" s="20">
        <f>G10+J10</f>
        <v>1430000</v>
      </c>
      <c r="E10" s="20">
        <f t="shared" ref="E10:F11" si="0">H10+K10</f>
        <v>1430000</v>
      </c>
      <c r="F10" s="20">
        <f>I10+L10</f>
        <v>1430000</v>
      </c>
      <c r="G10" s="20">
        <f t="shared" ref="G10:L10" si="1">G11+G13</f>
        <v>1430000</v>
      </c>
      <c r="H10" s="20">
        <f t="shared" si="1"/>
        <v>1430000</v>
      </c>
      <c r="I10" s="20">
        <f t="shared" si="1"/>
        <v>1430000</v>
      </c>
      <c r="J10" s="20">
        <f t="shared" si="1"/>
        <v>0</v>
      </c>
      <c r="K10" s="20">
        <f t="shared" si="1"/>
        <v>0</v>
      </c>
      <c r="L10" s="20">
        <f t="shared" si="1"/>
        <v>0</v>
      </c>
    </row>
    <row r="11" spans="1:13" ht="15.75" x14ac:dyDescent="0.25">
      <c r="A11" s="12" t="s">
        <v>5</v>
      </c>
      <c r="B11" s="149">
        <v>1001</v>
      </c>
      <c r="C11" s="149" t="s">
        <v>40</v>
      </c>
      <c r="D11" s="146">
        <f t="shared" ref="D11" si="2">G11+J11</f>
        <v>0</v>
      </c>
      <c r="E11" s="146">
        <f t="shared" si="0"/>
        <v>0</v>
      </c>
      <c r="F11" s="146">
        <f t="shared" si="0"/>
        <v>0</v>
      </c>
      <c r="G11" s="150"/>
      <c r="H11" s="146">
        <f>G11</f>
        <v>0</v>
      </c>
      <c r="I11" s="146">
        <f>H11</f>
        <v>0</v>
      </c>
      <c r="J11" s="146"/>
      <c r="K11" s="146">
        <v>0</v>
      </c>
      <c r="L11" s="146">
        <v>0</v>
      </c>
    </row>
    <row r="12" spans="1:13" ht="47.25" x14ac:dyDescent="0.25">
      <c r="A12" s="12" t="s">
        <v>91</v>
      </c>
      <c r="B12" s="149"/>
      <c r="C12" s="149"/>
      <c r="D12" s="147"/>
      <c r="E12" s="147"/>
      <c r="F12" s="147"/>
      <c r="G12" s="150"/>
      <c r="H12" s="147"/>
      <c r="I12" s="147"/>
      <c r="J12" s="147"/>
      <c r="K12" s="147"/>
      <c r="L12" s="147"/>
    </row>
    <row r="13" spans="1:13" ht="32.25" customHeight="1" x14ac:dyDescent="0.25">
      <c r="A13" s="2" t="s">
        <v>92</v>
      </c>
      <c r="B13" s="18">
        <v>2001</v>
      </c>
      <c r="C13" s="19"/>
      <c r="D13" s="20">
        <f>G13+J13</f>
        <v>1430000</v>
      </c>
      <c r="E13" s="20">
        <f t="shared" ref="E13:F13" si="3">H13+K13</f>
        <v>1430000</v>
      </c>
      <c r="F13" s="20">
        <f t="shared" si="3"/>
        <v>1430000</v>
      </c>
      <c r="G13" s="20">
        <f>'Таб. III'!D38</f>
        <v>1430000</v>
      </c>
      <c r="H13" s="20">
        <f>G13</f>
        <v>1430000</v>
      </c>
      <c r="I13" s="69">
        <f>H13</f>
        <v>1430000</v>
      </c>
      <c r="J13" s="20"/>
      <c r="K13" s="20">
        <v>0</v>
      </c>
      <c r="L13" s="20">
        <v>0</v>
      </c>
    </row>
    <row r="24" ht="14.25" customHeight="1" x14ac:dyDescent="0.25"/>
    <row r="25" hidden="1" x14ac:dyDescent="0.25"/>
    <row r="26" hidden="1" x14ac:dyDescent="0.25"/>
    <row r="27" hidden="1" x14ac:dyDescent="0.25"/>
  </sheetData>
  <mergeCells count="22">
    <mergeCell ref="A1:L1"/>
    <mergeCell ref="A3:L3"/>
    <mergeCell ref="A2:L2"/>
    <mergeCell ref="B11:B12"/>
    <mergeCell ref="C11:C12"/>
    <mergeCell ref="D11:D12"/>
    <mergeCell ref="E11:E12"/>
    <mergeCell ref="F11:F12"/>
    <mergeCell ref="G11:G12"/>
    <mergeCell ref="A5:A8"/>
    <mergeCell ref="B5:B8"/>
    <mergeCell ref="C5:C8"/>
    <mergeCell ref="D5:L5"/>
    <mergeCell ref="D6:F7"/>
    <mergeCell ref="G6:L6"/>
    <mergeCell ref="L11:L12"/>
    <mergeCell ref="G7:I7"/>
    <mergeCell ref="H11:H12"/>
    <mergeCell ref="I11:I12"/>
    <mergeCell ref="J11:J12"/>
    <mergeCell ref="K11:K12"/>
    <mergeCell ref="J7:L7"/>
  </mergeCells>
  <hyperlinks>
    <hyperlink ref="G7" r:id="rId1" display="consultantplus://offline/ref=91F6864EC8A708DC16F0DDEE650AC6287BC95484F305F5463444A5599EY1bAP"/>
    <hyperlink ref="J7" r:id="rId2" display="consultantplus://offline/ref=91F6864EC8A708DC16F0DDEE650AC62878C05285F50AF5463444A5599EY1bAP"/>
  </hyperlinks>
  <pageMargins left="0.47244094488188981" right="0.43307086614173229" top="0.74803149606299213" bottom="0.74803149606299213" header="0.31496062992125984" footer="0.31496062992125984"/>
  <pageSetup paperSize="9" scale="74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C12" sqref="C12"/>
    </sheetView>
  </sheetViews>
  <sheetFormatPr defaultRowHeight="15" x14ac:dyDescent="0.25"/>
  <cols>
    <col min="1" max="1" width="49.140625" style="10" customWidth="1"/>
    <col min="2" max="2" width="9.140625" style="10"/>
    <col min="3" max="3" width="18.42578125" style="10" customWidth="1"/>
  </cols>
  <sheetData>
    <row r="1" spans="1:3" ht="15.75" x14ac:dyDescent="0.25">
      <c r="A1" s="153" t="s">
        <v>95</v>
      </c>
      <c r="B1" s="153"/>
      <c r="C1" s="153"/>
    </row>
    <row r="2" spans="1:3" ht="15.75" x14ac:dyDescent="0.25">
      <c r="A2" s="153" t="s">
        <v>96</v>
      </c>
      <c r="B2" s="153"/>
      <c r="C2" s="153"/>
    </row>
    <row r="3" spans="1:3" ht="15.75" x14ac:dyDescent="0.25">
      <c r="A3" s="153" t="s">
        <v>322</v>
      </c>
      <c r="B3" s="153"/>
      <c r="C3" s="153"/>
    </row>
    <row r="4" spans="1:3" x14ac:dyDescent="0.25">
      <c r="A4" s="154" t="s">
        <v>97</v>
      </c>
      <c r="B4" s="154"/>
      <c r="C4" s="154"/>
    </row>
    <row r="5" spans="1:3" ht="15.75" x14ac:dyDescent="0.25">
      <c r="A5" s="6"/>
    </row>
    <row r="6" spans="1:3" ht="78.75" x14ac:dyDescent="0.25">
      <c r="A6" s="87" t="s">
        <v>0</v>
      </c>
      <c r="B6" s="87" t="s">
        <v>29</v>
      </c>
      <c r="C6" s="87" t="s">
        <v>98</v>
      </c>
    </row>
    <row r="7" spans="1:3" ht="15.75" x14ac:dyDescent="0.25">
      <c r="A7" s="7">
        <v>1</v>
      </c>
      <c r="B7" s="7">
        <v>2</v>
      </c>
      <c r="C7" s="7">
        <v>3</v>
      </c>
    </row>
    <row r="8" spans="1:3" ht="15.75" x14ac:dyDescent="0.25">
      <c r="A8" s="8" t="s">
        <v>80</v>
      </c>
      <c r="B8" s="7">
        <v>10</v>
      </c>
      <c r="C8" s="21">
        <v>0</v>
      </c>
    </row>
    <row r="9" spans="1:3" ht="15.75" x14ac:dyDescent="0.25">
      <c r="A9" s="8" t="s">
        <v>81</v>
      </c>
      <c r="B9" s="7">
        <v>20</v>
      </c>
      <c r="C9" s="21">
        <v>0</v>
      </c>
    </row>
    <row r="10" spans="1:3" ht="15.75" x14ac:dyDescent="0.25">
      <c r="A10" s="8" t="s">
        <v>99</v>
      </c>
      <c r="B10" s="7">
        <v>30</v>
      </c>
      <c r="C10" s="21">
        <v>17514</v>
      </c>
    </row>
    <row r="11" spans="1:3" ht="15.75" x14ac:dyDescent="0.25">
      <c r="A11" s="8" t="s">
        <v>100</v>
      </c>
      <c r="B11" s="7">
        <v>40</v>
      </c>
      <c r="C11" s="21">
        <v>17514</v>
      </c>
    </row>
    <row r="12" spans="1:3" ht="15.75" x14ac:dyDescent="0.25">
      <c r="A12" s="9"/>
    </row>
    <row r="13" spans="1:3" ht="15.75" x14ac:dyDescent="0.25">
      <c r="A13" s="153" t="s">
        <v>101</v>
      </c>
      <c r="B13" s="153"/>
      <c r="C13" s="153"/>
    </row>
    <row r="14" spans="1:3" ht="15.75" x14ac:dyDescent="0.25">
      <c r="A14" s="9"/>
    </row>
    <row r="15" spans="1:3" ht="31.5" x14ac:dyDescent="0.25">
      <c r="A15" s="87" t="s">
        <v>0</v>
      </c>
      <c r="B15" s="87" t="s">
        <v>29</v>
      </c>
      <c r="C15" s="87" t="s">
        <v>102</v>
      </c>
    </row>
    <row r="16" spans="1:3" ht="15.75" x14ac:dyDescent="0.25">
      <c r="A16" s="7">
        <v>1</v>
      </c>
      <c r="B16" s="7">
        <v>2</v>
      </c>
      <c r="C16" s="7">
        <v>3</v>
      </c>
    </row>
    <row r="17" spans="1:3" ht="15.75" x14ac:dyDescent="0.25">
      <c r="A17" s="8" t="s">
        <v>103</v>
      </c>
      <c r="B17" s="7">
        <v>10</v>
      </c>
      <c r="C17" s="21"/>
    </row>
    <row r="18" spans="1:3" ht="60.75" customHeight="1" x14ac:dyDescent="0.25">
      <c r="A18" s="11" t="s">
        <v>104</v>
      </c>
      <c r="B18" s="7">
        <v>20</v>
      </c>
      <c r="C18" s="21"/>
    </row>
  </sheetData>
  <mergeCells count="5">
    <mergeCell ref="A1:C1"/>
    <mergeCell ref="A2:C2"/>
    <mergeCell ref="A3:C3"/>
    <mergeCell ref="A4:C4"/>
    <mergeCell ref="A13:C13"/>
  </mergeCells>
  <hyperlinks>
    <hyperlink ref="A18" r:id="rId1" display="consultantplus://offline/ref=91F6864EC8A708DC16F0DDEE650AC6287BC9548FF505F5463444A5599EY1bAP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view="pageBreakPreview" zoomScale="60" zoomScaleNormal="100" workbookViewId="0">
      <pane xSplit="2" ySplit="8" topLeftCell="C51" activePane="bottomRight" state="frozen"/>
      <selection pane="topRight" activeCell="C1" sqref="C1"/>
      <selection pane="bottomLeft" activeCell="A10" sqref="A10"/>
      <selection pane="bottomRight" activeCell="D61" sqref="D61"/>
    </sheetView>
  </sheetViews>
  <sheetFormatPr defaultRowHeight="15.75" x14ac:dyDescent="0.25"/>
  <cols>
    <col min="1" max="1" width="70.140625" style="134" customWidth="1"/>
    <col min="2" max="2" width="9.28515625" style="92" customWidth="1"/>
    <col min="3" max="3" width="25.5703125" style="135" customWidth="1"/>
    <col min="4" max="4" width="30" style="135" customWidth="1"/>
    <col min="5" max="5" width="15" style="135" customWidth="1"/>
    <col min="6" max="7" width="9.42578125" style="135" bestFit="1" customWidth="1"/>
    <col min="8" max="8" width="16.28515625" style="135" customWidth="1"/>
    <col min="9" max="9" width="9.28515625" style="135" customWidth="1"/>
    <col min="10" max="10" width="0.5703125" style="115" hidden="1" customWidth="1"/>
    <col min="11" max="12" width="9.140625" style="115" hidden="1" customWidth="1"/>
    <col min="13" max="16384" width="9.140625" style="115"/>
  </cols>
  <sheetData>
    <row r="1" spans="1:9" x14ac:dyDescent="0.25">
      <c r="A1" s="148" t="s">
        <v>151</v>
      </c>
      <c r="B1" s="148"/>
      <c r="C1" s="148"/>
      <c r="D1" s="148"/>
      <c r="E1" s="148"/>
      <c r="F1" s="148"/>
      <c r="G1" s="148"/>
      <c r="H1" s="148"/>
      <c r="I1" s="148"/>
    </row>
    <row r="2" spans="1:9" x14ac:dyDescent="0.25">
      <c r="A2" s="148" t="s">
        <v>325</v>
      </c>
      <c r="B2" s="148"/>
      <c r="C2" s="148"/>
      <c r="D2" s="148"/>
      <c r="E2" s="148"/>
      <c r="F2" s="148"/>
      <c r="G2" s="148"/>
      <c r="H2" s="148"/>
      <c r="I2" s="148"/>
    </row>
    <row r="4" spans="1:9" ht="18.75" customHeight="1" x14ac:dyDescent="0.25">
      <c r="A4" s="151" t="s">
        <v>0</v>
      </c>
      <c r="B4" s="151" t="s">
        <v>105</v>
      </c>
      <c r="C4" s="155" t="s">
        <v>31</v>
      </c>
      <c r="D4" s="156"/>
      <c r="E4" s="156"/>
      <c r="F4" s="156"/>
      <c r="G4" s="156"/>
      <c r="H4" s="156"/>
      <c r="I4" s="157"/>
    </row>
    <row r="5" spans="1:9" ht="15.75" customHeight="1" x14ac:dyDescent="0.25">
      <c r="A5" s="151"/>
      <c r="B5" s="151"/>
      <c r="C5" s="158" t="s">
        <v>32</v>
      </c>
      <c r="D5" s="161" t="s">
        <v>5</v>
      </c>
      <c r="E5" s="161"/>
      <c r="F5" s="161"/>
      <c r="G5" s="161"/>
      <c r="H5" s="161"/>
      <c r="I5" s="161"/>
    </row>
    <row r="6" spans="1:9" ht="123.75" customHeight="1" x14ac:dyDescent="0.25">
      <c r="A6" s="151"/>
      <c r="B6" s="151"/>
      <c r="C6" s="159"/>
      <c r="D6" s="161" t="s">
        <v>106</v>
      </c>
      <c r="E6" s="161" t="s">
        <v>107</v>
      </c>
      <c r="F6" s="161" t="s">
        <v>108</v>
      </c>
      <c r="G6" s="161" t="s">
        <v>109</v>
      </c>
      <c r="H6" s="161" t="s">
        <v>110</v>
      </c>
      <c r="I6" s="161"/>
    </row>
    <row r="7" spans="1:9" ht="82.5" customHeight="1" x14ac:dyDescent="0.25">
      <c r="A7" s="151"/>
      <c r="B7" s="151"/>
      <c r="C7" s="160"/>
      <c r="D7" s="161"/>
      <c r="E7" s="161"/>
      <c r="F7" s="161"/>
      <c r="G7" s="161"/>
      <c r="H7" s="116" t="s">
        <v>32</v>
      </c>
      <c r="I7" s="116" t="s">
        <v>38</v>
      </c>
    </row>
    <row r="8" spans="1:9" x14ac:dyDescent="0.25">
      <c r="A8" s="93">
        <v>1</v>
      </c>
      <c r="B8" s="93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</row>
    <row r="9" spans="1:9" x14ac:dyDescent="0.25">
      <c r="A9" s="118" t="s">
        <v>111</v>
      </c>
      <c r="B9" s="119">
        <v>900</v>
      </c>
      <c r="C9" s="120">
        <f>D9+E9+F9+G9+H9</f>
        <v>17514000</v>
      </c>
      <c r="D9" s="120">
        <f t="shared" ref="D9:I9" si="0">D11+D17+D43+D50</f>
        <v>17514000</v>
      </c>
      <c r="E9" s="120">
        <f t="shared" si="0"/>
        <v>0</v>
      </c>
      <c r="F9" s="120">
        <f t="shared" si="0"/>
        <v>0</v>
      </c>
      <c r="G9" s="120">
        <f t="shared" si="0"/>
        <v>0</v>
      </c>
      <c r="H9" s="120">
        <f t="shared" si="0"/>
        <v>0</v>
      </c>
      <c r="I9" s="120">
        <f t="shared" si="0"/>
        <v>0</v>
      </c>
    </row>
    <row r="10" spans="1:9" x14ac:dyDescent="0.25">
      <c r="A10" s="121" t="s">
        <v>5</v>
      </c>
      <c r="B10" s="122"/>
      <c r="C10" s="123"/>
      <c r="D10" s="123"/>
      <c r="E10" s="123"/>
      <c r="F10" s="123"/>
      <c r="G10" s="123"/>
      <c r="H10" s="123"/>
      <c r="I10" s="123"/>
    </row>
    <row r="11" spans="1:9" x14ac:dyDescent="0.25">
      <c r="A11" s="121" t="s">
        <v>112</v>
      </c>
      <c r="B11" s="122">
        <v>210</v>
      </c>
      <c r="C11" s="124">
        <f>C13+C16</f>
        <v>15148440</v>
      </c>
      <c r="D11" s="124">
        <f>D13+D16</f>
        <v>15584000</v>
      </c>
      <c r="E11" s="123">
        <f t="shared" ref="E11:I11" si="1">E13</f>
        <v>0</v>
      </c>
      <c r="F11" s="123">
        <f t="shared" si="1"/>
        <v>0</v>
      </c>
      <c r="G11" s="123">
        <f t="shared" si="1"/>
        <v>0</v>
      </c>
      <c r="H11" s="123">
        <f>H13</f>
        <v>0</v>
      </c>
      <c r="I11" s="123">
        <f t="shared" si="1"/>
        <v>0</v>
      </c>
    </row>
    <row r="12" spans="1:9" x14ac:dyDescent="0.25">
      <c r="A12" s="4" t="s">
        <v>3</v>
      </c>
      <c r="B12" s="122"/>
      <c r="C12" s="123"/>
      <c r="D12" s="123"/>
      <c r="E12" s="123"/>
      <c r="F12" s="123"/>
      <c r="G12" s="123"/>
      <c r="H12" s="123"/>
      <c r="I12" s="123"/>
    </row>
    <row r="13" spans="1:9" x14ac:dyDescent="0.25">
      <c r="A13" s="4" t="s">
        <v>113</v>
      </c>
      <c r="B13" s="122">
        <v>211</v>
      </c>
      <c r="C13" s="124">
        <f>C14+C15</f>
        <v>11760000</v>
      </c>
      <c r="D13" s="124">
        <f>D14+D15</f>
        <v>11760000</v>
      </c>
      <c r="E13" s="123">
        <f t="shared" ref="E13:I13" si="2">E14+E15</f>
        <v>0</v>
      </c>
      <c r="F13" s="123">
        <f t="shared" si="2"/>
        <v>0</v>
      </c>
      <c r="G13" s="123">
        <f t="shared" si="2"/>
        <v>0</v>
      </c>
      <c r="H13" s="123">
        <f>H14+H15</f>
        <v>0</v>
      </c>
      <c r="I13" s="123">
        <f t="shared" si="2"/>
        <v>0</v>
      </c>
    </row>
    <row r="14" spans="1:9" x14ac:dyDescent="0.25">
      <c r="A14" s="125" t="s">
        <v>114</v>
      </c>
      <c r="B14" s="14" t="s">
        <v>40</v>
      </c>
      <c r="C14" s="126">
        <f>D14+E14+F14+G14+H14</f>
        <v>10164516</v>
      </c>
      <c r="D14" s="127">
        <v>10164516</v>
      </c>
      <c r="E14" s="127"/>
      <c r="F14" s="127"/>
      <c r="G14" s="127"/>
      <c r="H14" s="127">
        <v>0</v>
      </c>
      <c r="I14" s="127"/>
    </row>
    <row r="15" spans="1:9" ht="31.5" x14ac:dyDescent="0.25">
      <c r="A15" s="125" t="s">
        <v>115</v>
      </c>
      <c r="B15" s="14" t="s">
        <v>40</v>
      </c>
      <c r="C15" s="126">
        <f t="shared" ref="C15" si="3">D15+E15+F15+G15+H15</f>
        <v>1595484</v>
      </c>
      <c r="D15" s="127">
        <v>1595484</v>
      </c>
      <c r="E15" s="127"/>
      <c r="F15" s="127"/>
      <c r="G15" s="127"/>
      <c r="H15" s="127">
        <v>0</v>
      </c>
      <c r="I15" s="127"/>
    </row>
    <row r="16" spans="1:9" x14ac:dyDescent="0.25">
      <c r="A16" s="125" t="s">
        <v>317</v>
      </c>
      <c r="B16" s="14">
        <v>213</v>
      </c>
      <c r="C16" s="126">
        <v>3388440</v>
      </c>
      <c r="D16" s="127">
        <v>3824000</v>
      </c>
      <c r="E16" s="127"/>
      <c r="F16" s="127"/>
      <c r="G16" s="127"/>
      <c r="H16" s="127"/>
      <c r="I16" s="127"/>
    </row>
    <row r="17" spans="1:9" x14ac:dyDescent="0.25">
      <c r="A17" s="121" t="s">
        <v>116</v>
      </c>
      <c r="B17" s="14">
        <v>220</v>
      </c>
      <c r="C17" s="128">
        <f>D17+E17+F17+G17+H17</f>
        <v>656560</v>
      </c>
      <c r="D17" s="128">
        <f>D19+D20+D21+D25+D26+D36</f>
        <v>656560</v>
      </c>
      <c r="E17" s="128">
        <f t="shared" ref="E17:G17" si="4">E19+E20+E21+E25+E26+E36</f>
        <v>0</v>
      </c>
      <c r="F17" s="128">
        <f t="shared" si="4"/>
        <v>0</v>
      </c>
      <c r="G17" s="128">
        <f t="shared" si="4"/>
        <v>0</v>
      </c>
      <c r="H17" s="128"/>
      <c r="I17" s="128">
        <f t="shared" ref="I17" si="5">I19+I20+I21+I25+I26+I36</f>
        <v>0</v>
      </c>
    </row>
    <row r="18" spans="1:9" x14ac:dyDescent="0.25">
      <c r="A18" s="4" t="s">
        <v>3</v>
      </c>
      <c r="B18" s="122"/>
      <c r="C18" s="123"/>
      <c r="D18" s="123"/>
      <c r="E18" s="123"/>
      <c r="F18" s="123"/>
      <c r="G18" s="123"/>
      <c r="H18" s="123"/>
      <c r="I18" s="123"/>
    </row>
    <row r="19" spans="1:9" x14ac:dyDescent="0.25">
      <c r="A19" s="4" t="s">
        <v>117</v>
      </c>
      <c r="B19" s="122">
        <v>221</v>
      </c>
      <c r="C19" s="124">
        <f>D19+E19+F19+G19+H19</f>
        <v>8400</v>
      </c>
      <c r="D19" s="123">
        <v>8400</v>
      </c>
      <c r="E19" s="123"/>
      <c r="F19" s="123"/>
      <c r="G19" s="123"/>
      <c r="H19" s="123"/>
      <c r="I19" s="123"/>
    </row>
    <row r="20" spans="1:9" x14ac:dyDescent="0.25">
      <c r="A20" s="4" t="s">
        <v>118</v>
      </c>
      <c r="B20" s="14">
        <v>222</v>
      </c>
      <c r="C20" s="126">
        <f t="shared" ref="C20:C26" si="6">D20+E20+F20+G20+H20</f>
        <v>0</v>
      </c>
      <c r="D20" s="127">
        <v>0</v>
      </c>
      <c r="E20" s="127"/>
      <c r="F20" s="127"/>
      <c r="G20" s="127"/>
      <c r="H20" s="127"/>
      <c r="I20" s="127"/>
    </row>
    <row r="21" spans="1:9" x14ac:dyDescent="0.25">
      <c r="A21" s="4" t="s">
        <v>119</v>
      </c>
      <c r="B21" s="14">
        <v>223</v>
      </c>
      <c r="C21" s="128">
        <f>D21+E21+F21+G21+H21</f>
        <v>212200</v>
      </c>
      <c r="D21" s="128">
        <f>D22+D23+D24</f>
        <v>212200</v>
      </c>
      <c r="E21" s="128">
        <f t="shared" ref="E21:I21" si="7">E22+E23+E24</f>
        <v>0</v>
      </c>
      <c r="F21" s="128">
        <f t="shared" si="7"/>
        <v>0</v>
      </c>
      <c r="G21" s="128">
        <f t="shared" si="7"/>
        <v>0</v>
      </c>
      <c r="H21" s="128">
        <f t="shared" si="7"/>
        <v>0</v>
      </c>
      <c r="I21" s="128">
        <f t="shared" si="7"/>
        <v>0</v>
      </c>
    </row>
    <row r="22" spans="1:9" x14ac:dyDescent="0.25">
      <c r="A22" s="125" t="s">
        <v>120</v>
      </c>
      <c r="B22" s="14" t="s">
        <v>40</v>
      </c>
      <c r="C22" s="126">
        <f t="shared" si="6"/>
        <v>128000</v>
      </c>
      <c r="D22" s="127">
        <v>128000</v>
      </c>
      <c r="E22" s="127"/>
      <c r="F22" s="127"/>
      <c r="G22" s="127"/>
      <c r="H22" s="127">
        <f t="shared" ref="H22:H25" si="8">I22</f>
        <v>0</v>
      </c>
      <c r="I22" s="127"/>
    </row>
    <row r="23" spans="1:9" x14ac:dyDescent="0.25">
      <c r="A23" s="125" t="s">
        <v>121</v>
      </c>
      <c r="B23" s="14" t="s">
        <v>40</v>
      </c>
      <c r="C23" s="126">
        <f>D23+E23+F23+G23+H23</f>
        <v>67000</v>
      </c>
      <c r="D23" s="127">
        <v>67000</v>
      </c>
      <c r="E23" s="127"/>
      <c r="F23" s="127"/>
      <c r="G23" s="127"/>
      <c r="H23" s="127">
        <v>0</v>
      </c>
      <c r="I23" s="127"/>
    </row>
    <row r="24" spans="1:9" x14ac:dyDescent="0.25">
      <c r="A24" s="125" t="s">
        <v>122</v>
      </c>
      <c r="B24" s="14" t="s">
        <v>40</v>
      </c>
      <c r="C24" s="126">
        <f t="shared" si="6"/>
        <v>17200</v>
      </c>
      <c r="D24" s="127">
        <v>17200</v>
      </c>
      <c r="E24" s="127"/>
      <c r="F24" s="127"/>
      <c r="G24" s="127"/>
      <c r="H24" s="127">
        <f t="shared" si="8"/>
        <v>0</v>
      </c>
      <c r="I24" s="127"/>
    </row>
    <row r="25" spans="1:9" x14ac:dyDescent="0.25">
      <c r="A25" s="4" t="s">
        <v>123</v>
      </c>
      <c r="B25" s="14">
        <v>224</v>
      </c>
      <c r="C25" s="126">
        <f t="shared" si="6"/>
        <v>0</v>
      </c>
      <c r="D25" s="127"/>
      <c r="E25" s="127"/>
      <c r="F25" s="127"/>
      <c r="G25" s="127"/>
      <c r="H25" s="127">
        <f t="shared" si="8"/>
        <v>0</v>
      </c>
      <c r="I25" s="127"/>
    </row>
    <row r="26" spans="1:9" x14ac:dyDescent="0.25">
      <c r="A26" s="4" t="s">
        <v>124</v>
      </c>
      <c r="B26" s="14">
        <v>225</v>
      </c>
      <c r="C26" s="128">
        <f t="shared" si="6"/>
        <v>65700</v>
      </c>
      <c r="D26" s="128">
        <f>D35+D34</f>
        <v>65700</v>
      </c>
      <c r="E26" s="128">
        <f t="shared" ref="E26:I26" si="9">E28+E29+E30+E31+E32+E33</f>
        <v>0</v>
      </c>
      <c r="F26" s="128">
        <f t="shared" si="9"/>
        <v>0</v>
      </c>
      <c r="G26" s="128">
        <f t="shared" si="9"/>
        <v>0</v>
      </c>
      <c r="H26" s="128">
        <f>H28+H29+H30+H31+H32+H33+H34+H35</f>
        <v>0</v>
      </c>
      <c r="I26" s="128">
        <f t="shared" si="9"/>
        <v>0</v>
      </c>
    </row>
    <row r="27" spans="1:9" x14ac:dyDescent="0.25">
      <c r="A27" s="125" t="s">
        <v>3</v>
      </c>
      <c r="B27" s="122"/>
      <c r="C27" s="123"/>
      <c r="D27" s="123"/>
      <c r="E27" s="123"/>
      <c r="F27" s="123"/>
      <c r="G27" s="123"/>
      <c r="H27" s="123"/>
      <c r="I27" s="123"/>
    </row>
    <row r="28" spans="1:9" ht="29.25" customHeight="1" x14ac:dyDescent="0.25">
      <c r="A28" s="125" t="s">
        <v>125</v>
      </c>
      <c r="B28" s="75" t="s">
        <v>40</v>
      </c>
      <c r="C28" s="129">
        <f>C30+C31</f>
        <v>0</v>
      </c>
      <c r="D28" s="130"/>
      <c r="E28" s="130"/>
      <c r="F28" s="130"/>
      <c r="G28" s="130"/>
      <c r="H28" s="130">
        <v>0</v>
      </c>
      <c r="I28" s="130"/>
    </row>
    <row r="29" spans="1:9" x14ac:dyDescent="0.25">
      <c r="A29" s="125" t="s">
        <v>126</v>
      </c>
      <c r="B29" s="14" t="s">
        <v>40</v>
      </c>
      <c r="C29" s="126">
        <f t="shared" ref="C29:C35" si="10">D29+E29+F29+G29+H29</f>
        <v>0</v>
      </c>
      <c r="D29" s="127"/>
      <c r="E29" s="127"/>
      <c r="F29" s="127"/>
      <c r="G29" s="127"/>
      <c r="H29" s="127">
        <v>0</v>
      </c>
      <c r="I29" s="127"/>
    </row>
    <row r="30" spans="1:9" x14ac:dyDescent="0.25">
      <c r="A30" s="125" t="s">
        <v>127</v>
      </c>
      <c r="B30" s="14" t="s">
        <v>40</v>
      </c>
      <c r="C30" s="126">
        <f t="shared" si="10"/>
        <v>0</v>
      </c>
      <c r="D30" s="127"/>
      <c r="E30" s="127"/>
      <c r="F30" s="127"/>
      <c r="G30" s="127"/>
      <c r="H30" s="127">
        <v>0</v>
      </c>
      <c r="I30" s="127"/>
    </row>
    <row r="31" spans="1:9" x14ac:dyDescent="0.25">
      <c r="A31" s="125" t="s">
        <v>128</v>
      </c>
      <c r="B31" s="14" t="s">
        <v>40</v>
      </c>
      <c r="C31" s="126">
        <f t="shared" si="10"/>
        <v>0</v>
      </c>
      <c r="D31" s="127"/>
      <c r="E31" s="127"/>
      <c r="F31" s="127"/>
      <c r="G31" s="127"/>
      <c r="H31" s="127">
        <v>0</v>
      </c>
      <c r="I31" s="127"/>
    </row>
    <row r="32" spans="1:9" x14ac:dyDescent="0.25">
      <c r="A32" s="125" t="s">
        <v>129</v>
      </c>
      <c r="B32" s="14" t="s">
        <v>40</v>
      </c>
      <c r="C32" s="126">
        <f t="shared" si="10"/>
        <v>0</v>
      </c>
      <c r="D32" s="127"/>
      <c r="E32" s="127"/>
      <c r="F32" s="127"/>
      <c r="G32" s="127"/>
      <c r="H32" s="127">
        <v>0</v>
      </c>
      <c r="I32" s="127"/>
    </row>
    <row r="33" spans="1:9" x14ac:dyDescent="0.25">
      <c r="A33" s="125" t="s">
        <v>130</v>
      </c>
      <c r="B33" s="14" t="s">
        <v>40</v>
      </c>
      <c r="C33" s="126">
        <f t="shared" si="10"/>
        <v>0</v>
      </c>
      <c r="D33" s="127">
        <v>0</v>
      </c>
      <c r="E33" s="127"/>
      <c r="F33" s="127"/>
      <c r="G33" s="127"/>
      <c r="H33" s="127">
        <v>0</v>
      </c>
      <c r="I33" s="127"/>
    </row>
    <row r="34" spans="1:9" x14ac:dyDescent="0.25">
      <c r="A34" s="125" t="s">
        <v>324</v>
      </c>
      <c r="B34" s="14" t="s">
        <v>40</v>
      </c>
      <c r="C34" s="126">
        <f t="shared" si="10"/>
        <v>55000</v>
      </c>
      <c r="D34" s="127">
        <v>55000</v>
      </c>
      <c r="E34" s="127"/>
      <c r="F34" s="127"/>
      <c r="G34" s="127"/>
      <c r="H34" s="127">
        <v>0</v>
      </c>
      <c r="I34" s="127"/>
    </row>
    <row r="35" spans="1:9" x14ac:dyDescent="0.25">
      <c r="A35" s="125" t="s">
        <v>294</v>
      </c>
      <c r="B35" s="14" t="s">
        <v>40</v>
      </c>
      <c r="C35" s="126">
        <f t="shared" si="10"/>
        <v>10700</v>
      </c>
      <c r="D35" s="127">
        <v>10700</v>
      </c>
      <c r="E35" s="127"/>
      <c r="F35" s="127"/>
      <c r="G35" s="127"/>
      <c r="H35" s="127">
        <v>0</v>
      </c>
      <c r="I35" s="127"/>
    </row>
    <row r="36" spans="1:9" x14ac:dyDescent="0.25">
      <c r="A36" s="4" t="s">
        <v>131</v>
      </c>
      <c r="B36" s="131">
        <v>226</v>
      </c>
      <c r="C36" s="128">
        <f>D36+E36+F36+G36+H36</f>
        <v>370260</v>
      </c>
      <c r="D36" s="128">
        <f>D38+D39+D40+D41+D42</f>
        <v>370260</v>
      </c>
      <c r="E36" s="128">
        <f t="shared" ref="E36:G36" si="11">E38+E39+E40</f>
        <v>0</v>
      </c>
      <c r="F36" s="128">
        <f t="shared" si="11"/>
        <v>0</v>
      </c>
      <c r="G36" s="128">
        <f t="shared" si="11"/>
        <v>0</v>
      </c>
      <c r="H36" s="128">
        <f>H38+H39+H40+H41+H42</f>
        <v>0</v>
      </c>
      <c r="I36" s="128">
        <f>I38+I39+I40</f>
        <v>0</v>
      </c>
    </row>
    <row r="37" spans="1:9" x14ac:dyDescent="0.25">
      <c r="A37" s="125" t="s">
        <v>3</v>
      </c>
      <c r="B37" s="122"/>
      <c r="C37" s="123"/>
      <c r="D37" s="123"/>
      <c r="E37" s="123"/>
      <c r="F37" s="123"/>
      <c r="G37" s="123"/>
      <c r="H37" s="123"/>
      <c r="I37" s="123"/>
    </row>
    <row r="38" spans="1:9" x14ac:dyDescent="0.25">
      <c r="A38" s="125" t="s">
        <v>132</v>
      </c>
      <c r="B38" s="122" t="s">
        <v>40</v>
      </c>
      <c r="C38" s="124">
        <f t="shared" ref="C38:C42" si="12">D38+E38+F38+G38+H38</f>
        <v>50000</v>
      </c>
      <c r="D38" s="123">
        <v>50000</v>
      </c>
      <c r="E38" s="123"/>
      <c r="F38" s="123"/>
      <c r="G38" s="123"/>
      <c r="H38" s="123">
        <v>0</v>
      </c>
      <c r="I38" s="123"/>
    </row>
    <row r="39" spans="1:9" x14ac:dyDescent="0.25">
      <c r="A39" s="125" t="s">
        <v>133</v>
      </c>
      <c r="B39" s="14" t="s">
        <v>40</v>
      </c>
      <c r="C39" s="126">
        <f t="shared" si="12"/>
        <v>0</v>
      </c>
      <c r="D39" s="127">
        <v>0</v>
      </c>
      <c r="E39" s="127"/>
      <c r="F39" s="127"/>
      <c r="G39" s="127"/>
      <c r="H39" s="127"/>
      <c r="I39" s="127"/>
    </row>
    <row r="40" spans="1:9" x14ac:dyDescent="0.25">
      <c r="A40" s="125" t="s">
        <v>134</v>
      </c>
      <c r="B40" s="14" t="s">
        <v>40</v>
      </c>
      <c r="C40" s="126">
        <f t="shared" si="12"/>
        <v>20260</v>
      </c>
      <c r="D40" s="127">
        <v>20260</v>
      </c>
      <c r="E40" s="127"/>
      <c r="F40" s="127"/>
      <c r="G40" s="127"/>
      <c r="H40" s="127"/>
      <c r="I40" s="127"/>
    </row>
    <row r="41" spans="1:9" x14ac:dyDescent="0.25">
      <c r="A41" s="125" t="s">
        <v>301</v>
      </c>
      <c r="B41" s="14"/>
      <c r="C41" s="126">
        <f t="shared" si="12"/>
        <v>300000</v>
      </c>
      <c r="D41" s="127">
        <v>300000</v>
      </c>
      <c r="E41" s="127"/>
      <c r="F41" s="127"/>
      <c r="G41" s="127"/>
      <c r="H41" s="127"/>
      <c r="I41" s="127"/>
    </row>
    <row r="42" spans="1:9" x14ac:dyDescent="0.25">
      <c r="A42" s="125" t="s">
        <v>318</v>
      </c>
      <c r="B42" s="14"/>
      <c r="C42" s="126">
        <f t="shared" si="12"/>
        <v>0</v>
      </c>
      <c r="D42" s="127"/>
      <c r="E42" s="127"/>
      <c r="F42" s="127"/>
      <c r="G42" s="127"/>
      <c r="H42" s="127"/>
      <c r="I42" s="127"/>
    </row>
    <row r="43" spans="1:9" x14ac:dyDescent="0.25">
      <c r="A43" s="132" t="s">
        <v>135</v>
      </c>
      <c r="B43" s="131">
        <v>290</v>
      </c>
      <c r="C43" s="128">
        <f>D43+E43+F43+G43+H43</f>
        <v>200000</v>
      </c>
      <c r="D43" s="128">
        <f>D45+D46+D47+D48</f>
        <v>200000</v>
      </c>
      <c r="E43" s="128">
        <f>E45+E46+E47+E48+E49</f>
        <v>0</v>
      </c>
      <c r="F43" s="128">
        <f t="shared" ref="F43:I43" si="13">F45+F46+F47+F48</f>
        <v>0</v>
      </c>
      <c r="G43" s="128">
        <f t="shared" si="13"/>
        <v>0</v>
      </c>
      <c r="H43" s="128">
        <f t="shared" si="13"/>
        <v>0</v>
      </c>
      <c r="I43" s="128">
        <f t="shared" si="13"/>
        <v>0</v>
      </c>
    </row>
    <row r="44" spans="1:9" x14ac:dyDescent="0.25">
      <c r="A44" s="4" t="s">
        <v>3</v>
      </c>
      <c r="B44" s="122"/>
      <c r="C44" s="123"/>
      <c r="D44" s="123"/>
      <c r="E44" s="123"/>
      <c r="F44" s="123"/>
      <c r="G44" s="123"/>
      <c r="H44" s="123"/>
      <c r="I44" s="123"/>
    </row>
    <row r="45" spans="1:9" x14ac:dyDescent="0.25">
      <c r="A45" s="4" t="s">
        <v>312</v>
      </c>
      <c r="B45" s="122" t="s">
        <v>40</v>
      </c>
      <c r="C45" s="124">
        <v>0</v>
      </c>
      <c r="D45" s="123">
        <v>145000</v>
      </c>
      <c r="E45" s="123"/>
      <c r="F45" s="123"/>
      <c r="G45" s="123"/>
      <c r="H45" s="123"/>
      <c r="I45" s="123"/>
    </row>
    <row r="46" spans="1:9" x14ac:dyDescent="0.25">
      <c r="A46" s="4" t="s">
        <v>136</v>
      </c>
      <c r="B46" s="14" t="s">
        <v>40</v>
      </c>
      <c r="C46" s="126">
        <f>D46+E46+F46+G46+H46</f>
        <v>45000</v>
      </c>
      <c r="D46" s="127">
        <v>45000</v>
      </c>
      <c r="E46" s="127"/>
      <c r="F46" s="127"/>
      <c r="G46" s="127"/>
      <c r="H46" s="127"/>
      <c r="I46" s="127"/>
    </row>
    <row r="47" spans="1:9" x14ac:dyDescent="0.25">
      <c r="A47" s="4" t="s">
        <v>137</v>
      </c>
      <c r="B47" s="14" t="s">
        <v>40</v>
      </c>
      <c r="C47" s="126">
        <f t="shared" ref="C47" si="14">D47+E47+F47+G47+H47</f>
        <v>10000</v>
      </c>
      <c r="D47" s="127">
        <v>10000</v>
      </c>
      <c r="E47" s="127"/>
      <c r="F47" s="127"/>
      <c r="G47" s="127"/>
      <c r="H47" s="127"/>
      <c r="I47" s="127"/>
    </row>
    <row r="48" spans="1:9" x14ac:dyDescent="0.25">
      <c r="A48" s="4" t="s">
        <v>138</v>
      </c>
      <c r="B48" s="14" t="s">
        <v>40</v>
      </c>
      <c r="C48" s="126">
        <f>D48+E48+F48+G48+H48</f>
        <v>0</v>
      </c>
      <c r="D48" s="127"/>
      <c r="E48" s="127"/>
      <c r="F48" s="127"/>
      <c r="G48" s="127"/>
      <c r="H48" s="127"/>
      <c r="I48" s="127"/>
    </row>
    <row r="49" spans="1:9" x14ac:dyDescent="0.25">
      <c r="A49" s="4" t="s">
        <v>152</v>
      </c>
      <c r="B49" s="14" t="s">
        <v>40</v>
      </c>
      <c r="C49" s="126">
        <f>D49+E49+F49+G49+H49</f>
        <v>0</v>
      </c>
      <c r="D49" s="127"/>
      <c r="E49" s="127"/>
      <c r="F49" s="127"/>
      <c r="G49" s="127"/>
      <c r="H49" s="127"/>
      <c r="I49" s="127"/>
    </row>
    <row r="50" spans="1:9" x14ac:dyDescent="0.25">
      <c r="A50" s="132" t="s">
        <v>139</v>
      </c>
      <c r="B50" s="131">
        <v>300</v>
      </c>
      <c r="C50" s="128">
        <f>D50+E50+F50+G50+H50</f>
        <v>1073440</v>
      </c>
      <c r="D50" s="128">
        <f>D52+D58+D61+D62</f>
        <v>1073440</v>
      </c>
      <c r="E50" s="128">
        <f t="shared" ref="E50:I50" si="15">E52+E58+E61+E62</f>
        <v>0</v>
      </c>
      <c r="F50" s="128">
        <f t="shared" si="15"/>
        <v>0</v>
      </c>
      <c r="G50" s="128">
        <f t="shared" si="15"/>
        <v>0</v>
      </c>
      <c r="H50" s="128">
        <f>H52+H58+H61+H62</f>
        <v>0</v>
      </c>
      <c r="I50" s="128">
        <f t="shared" si="15"/>
        <v>0</v>
      </c>
    </row>
    <row r="51" spans="1:9" ht="31.5" customHeight="1" x14ac:dyDescent="0.25">
      <c r="A51" s="4" t="s">
        <v>5</v>
      </c>
      <c r="B51" s="122"/>
      <c r="C51" s="123"/>
      <c r="D51" s="123"/>
      <c r="E51" s="123"/>
      <c r="F51" s="123"/>
      <c r="G51" s="123"/>
      <c r="H51" s="123"/>
      <c r="I51" s="123"/>
    </row>
    <row r="52" spans="1:9" x14ac:dyDescent="0.25">
      <c r="A52" s="4" t="s">
        <v>140</v>
      </c>
      <c r="B52" s="122">
        <v>310</v>
      </c>
      <c r="C52" s="133">
        <f t="shared" ref="C52:C56" si="16">D52+E52+F52+G52+H52</f>
        <v>873440</v>
      </c>
      <c r="D52" s="133">
        <f>D54+D55+D56+D57</f>
        <v>873440</v>
      </c>
      <c r="E52" s="133">
        <f t="shared" ref="E52:I52" si="17">E54+E55+E56+E57</f>
        <v>0</v>
      </c>
      <c r="F52" s="133">
        <f t="shared" si="17"/>
        <v>0</v>
      </c>
      <c r="G52" s="133">
        <f t="shared" si="17"/>
        <v>0</v>
      </c>
      <c r="H52" s="133">
        <f t="shared" si="17"/>
        <v>0</v>
      </c>
      <c r="I52" s="133">
        <f t="shared" si="17"/>
        <v>0</v>
      </c>
    </row>
    <row r="53" spans="1:9" x14ac:dyDescent="0.25">
      <c r="A53" s="125" t="s">
        <v>3</v>
      </c>
      <c r="B53" s="122"/>
      <c r="C53" s="123"/>
      <c r="D53" s="123"/>
      <c r="E53" s="123"/>
      <c r="F53" s="123"/>
      <c r="G53" s="123"/>
      <c r="H53" s="123"/>
      <c r="I53" s="123"/>
    </row>
    <row r="54" spans="1:9" x14ac:dyDescent="0.25">
      <c r="A54" s="125" t="s">
        <v>303</v>
      </c>
      <c r="B54" s="122" t="s">
        <v>40</v>
      </c>
      <c r="C54" s="124">
        <f t="shared" si="16"/>
        <v>0</v>
      </c>
      <c r="D54" s="123"/>
      <c r="E54" s="123"/>
      <c r="F54" s="123"/>
      <c r="G54" s="123"/>
      <c r="H54" s="123"/>
      <c r="I54" s="123"/>
    </row>
    <row r="55" spans="1:9" x14ac:dyDescent="0.25">
      <c r="A55" s="125" t="s">
        <v>141</v>
      </c>
      <c r="B55" s="14" t="s">
        <v>40</v>
      </c>
      <c r="C55" s="126">
        <f t="shared" si="16"/>
        <v>0</v>
      </c>
      <c r="D55" s="127"/>
      <c r="E55" s="127"/>
      <c r="F55" s="127"/>
      <c r="G55" s="127"/>
      <c r="H55" s="127"/>
      <c r="I55" s="127"/>
    </row>
    <row r="56" spans="1:9" x14ac:dyDescent="0.25">
      <c r="A56" s="125" t="s">
        <v>320</v>
      </c>
      <c r="B56" s="14" t="s">
        <v>40</v>
      </c>
      <c r="C56" s="126">
        <f t="shared" si="16"/>
        <v>873440</v>
      </c>
      <c r="D56" s="127">
        <v>873440</v>
      </c>
      <c r="E56" s="127"/>
      <c r="F56" s="127"/>
      <c r="G56" s="127"/>
      <c r="H56" s="127"/>
      <c r="I56" s="127"/>
    </row>
    <row r="57" spans="1:9" ht="31.5" x14ac:dyDescent="0.25">
      <c r="A57" s="125" t="s">
        <v>142</v>
      </c>
      <c r="B57" s="14" t="s">
        <v>40</v>
      </c>
      <c r="C57" s="126">
        <f t="shared" ref="C57" si="18">D57+E57+F57+G57+H57</f>
        <v>0</v>
      </c>
      <c r="D57" s="127"/>
      <c r="E57" s="127"/>
      <c r="F57" s="127"/>
      <c r="G57" s="127"/>
      <c r="H57" s="127"/>
      <c r="I57" s="127"/>
    </row>
    <row r="58" spans="1:9" x14ac:dyDescent="0.25">
      <c r="A58" s="4" t="s">
        <v>143</v>
      </c>
      <c r="B58" s="14">
        <v>320</v>
      </c>
      <c r="C58" s="126">
        <f>D58+E58+F58+G58+H58</f>
        <v>0</v>
      </c>
      <c r="D58" s="127">
        <f>D60</f>
        <v>0</v>
      </c>
      <c r="E58" s="127">
        <f t="shared" ref="E58:I58" si="19">E60</f>
        <v>0</v>
      </c>
      <c r="F58" s="127">
        <f t="shared" si="19"/>
        <v>0</v>
      </c>
      <c r="G58" s="127">
        <f t="shared" si="19"/>
        <v>0</v>
      </c>
      <c r="H58" s="127">
        <f>H60</f>
        <v>0</v>
      </c>
      <c r="I58" s="127">
        <f t="shared" si="19"/>
        <v>0</v>
      </c>
    </row>
    <row r="59" spans="1:9" x14ac:dyDescent="0.25">
      <c r="A59" s="125" t="s">
        <v>3</v>
      </c>
      <c r="B59" s="122"/>
      <c r="C59" s="123"/>
      <c r="D59" s="123"/>
      <c r="E59" s="123"/>
      <c r="F59" s="123"/>
      <c r="G59" s="123"/>
      <c r="H59" s="123"/>
      <c r="I59" s="123"/>
    </row>
    <row r="60" spans="1:9" ht="31.5" x14ac:dyDescent="0.25">
      <c r="A60" s="125" t="s">
        <v>144</v>
      </c>
      <c r="B60" s="75" t="s">
        <v>40</v>
      </c>
      <c r="C60" s="129">
        <v>0</v>
      </c>
      <c r="D60" s="130"/>
      <c r="E60" s="130"/>
      <c r="F60" s="130"/>
      <c r="G60" s="130">
        <f t="shared" ref="G60" si="20">H60</f>
        <v>0</v>
      </c>
      <c r="H60" s="130"/>
      <c r="I60" s="130"/>
    </row>
    <row r="61" spans="1:9" x14ac:dyDescent="0.25">
      <c r="A61" s="4" t="s">
        <v>145</v>
      </c>
      <c r="B61" s="14">
        <v>330</v>
      </c>
      <c r="C61" s="126">
        <f t="shared" ref="C61:C64" si="21">D61+E61+F61+G61+H61</f>
        <v>0</v>
      </c>
      <c r="D61" s="127"/>
      <c r="E61" s="127"/>
      <c r="F61" s="127"/>
      <c r="G61" s="127"/>
      <c r="H61" s="127"/>
      <c r="I61" s="127"/>
    </row>
    <row r="62" spans="1:9" x14ac:dyDescent="0.25">
      <c r="A62" s="4" t="s">
        <v>146</v>
      </c>
      <c r="B62" s="14">
        <v>340</v>
      </c>
      <c r="C62" s="128">
        <f>D62+E62+F62+G62+H62</f>
        <v>200000</v>
      </c>
      <c r="D62" s="128">
        <f>D64+D65+D66+D67</f>
        <v>200000</v>
      </c>
      <c r="E62" s="128">
        <f t="shared" ref="E62:I62" si="22">E64+E65+E66+E67</f>
        <v>0</v>
      </c>
      <c r="F62" s="128">
        <f t="shared" si="22"/>
        <v>0</v>
      </c>
      <c r="G62" s="128">
        <f t="shared" si="22"/>
        <v>0</v>
      </c>
      <c r="H62" s="128">
        <f t="shared" si="22"/>
        <v>0</v>
      </c>
      <c r="I62" s="128">
        <f t="shared" si="22"/>
        <v>0</v>
      </c>
    </row>
    <row r="63" spans="1:9" x14ac:dyDescent="0.25">
      <c r="A63" s="125" t="s">
        <v>3</v>
      </c>
      <c r="B63" s="122"/>
      <c r="C63" s="123"/>
      <c r="D63" s="123"/>
      <c r="E63" s="123"/>
      <c r="F63" s="123"/>
      <c r="G63" s="123"/>
      <c r="H63" s="123"/>
      <c r="I63" s="123"/>
    </row>
    <row r="64" spans="1:9" x14ac:dyDescent="0.25">
      <c r="A64" s="125" t="s">
        <v>147</v>
      </c>
      <c r="B64" s="122" t="s">
        <v>40</v>
      </c>
      <c r="C64" s="124">
        <f t="shared" si="21"/>
        <v>180000</v>
      </c>
      <c r="D64" s="123">
        <v>180000</v>
      </c>
      <c r="E64" s="123"/>
      <c r="F64" s="123"/>
      <c r="G64" s="123"/>
      <c r="H64" s="123"/>
      <c r="I64" s="123"/>
    </row>
    <row r="65" spans="1:9" x14ac:dyDescent="0.25">
      <c r="A65" s="125" t="s">
        <v>148</v>
      </c>
      <c r="B65" s="14" t="s">
        <v>40</v>
      </c>
      <c r="C65" s="126">
        <f t="shared" ref="C65:C67" si="23">D65+E65+F65+G65+H65</f>
        <v>0</v>
      </c>
      <c r="D65" s="127">
        <v>0</v>
      </c>
      <c r="E65" s="127"/>
      <c r="F65" s="127"/>
      <c r="G65" s="127"/>
      <c r="H65" s="127"/>
      <c r="I65" s="127"/>
    </row>
    <row r="66" spans="1:9" x14ac:dyDescent="0.25">
      <c r="A66" s="125" t="s">
        <v>149</v>
      </c>
      <c r="B66" s="14" t="s">
        <v>40</v>
      </c>
      <c r="C66" s="126">
        <f t="shared" si="23"/>
        <v>0</v>
      </c>
      <c r="D66" s="127">
        <v>0</v>
      </c>
      <c r="E66" s="127"/>
      <c r="F66" s="127"/>
      <c r="G66" s="127"/>
      <c r="H66" s="127"/>
      <c r="I66" s="127"/>
    </row>
    <row r="67" spans="1:9" x14ac:dyDescent="0.25">
      <c r="A67" s="125" t="s">
        <v>150</v>
      </c>
      <c r="B67" s="14" t="s">
        <v>40</v>
      </c>
      <c r="C67" s="126">
        <f t="shared" si="23"/>
        <v>20000</v>
      </c>
      <c r="D67" s="127">
        <v>20000</v>
      </c>
      <c r="E67" s="127"/>
      <c r="F67" s="127"/>
      <c r="G67" s="127"/>
      <c r="H67" s="127"/>
      <c r="I67" s="127"/>
    </row>
    <row r="73" spans="1:9" x14ac:dyDescent="0.25">
      <c r="A73" s="134" t="s">
        <v>313</v>
      </c>
    </row>
    <row r="74" spans="1:9" x14ac:dyDescent="0.25">
      <c r="A74" s="134" t="s">
        <v>316</v>
      </c>
    </row>
    <row r="75" spans="1:9" x14ac:dyDescent="0.25">
      <c r="A75" s="134" t="s">
        <v>314</v>
      </c>
    </row>
    <row r="77" spans="1:9" x14ac:dyDescent="0.25">
      <c r="A77" s="134" t="s">
        <v>315</v>
      </c>
    </row>
    <row r="78" spans="1:9" x14ac:dyDescent="0.25">
      <c r="A78" s="134" t="s">
        <v>316</v>
      </c>
    </row>
    <row r="79" spans="1:9" x14ac:dyDescent="0.25">
      <c r="A79" s="134" t="s">
        <v>314</v>
      </c>
    </row>
  </sheetData>
  <mergeCells count="12">
    <mergeCell ref="A1:I1"/>
    <mergeCell ref="A2:I2"/>
    <mergeCell ref="A4:A7"/>
    <mergeCell ref="B4:B7"/>
    <mergeCell ref="C4:I4"/>
    <mergeCell ref="C5:C7"/>
    <mergeCell ref="D5:I5"/>
    <mergeCell ref="D6:D7"/>
    <mergeCell ref="E6:E7"/>
    <mergeCell ref="F6:F7"/>
    <mergeCell ref="G6:G7"/>
    <mergeCell ref="H6:I6"/>
  </mergeCells>
  <pageMargins left="0.23622047244094491" right="0.19685039370078741" top="0.74803149606299213" bottom="0.74803149606299213" header="0.31496062992125984" footer="0.31496062992125984"/>
  <pageSetup paperSize="9" scale="46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activeCell="A3" sqref="A3:A4"/>
    </sheetView>
  </sheetViews>
  <sheetFormatPr defaultColWidth="9.140625" defaultRowHeight="15" x14ac:dyDescent="0.25"/>
  <cols>
    <col min="1" max="1" width="15.5703125" style="5" customWidth="1"/>
    <col min="2" max="2" width="12.5703125" style="5" customWidth="1"/>
    <col min="3" max="3" width="14.5703125" style="5" customWidth="1"/>
    <col min="4" max="4" width="10.42578125" style="5" customWidth="1"/>
    <col min="5" max="8" width="9.140625" style="5"/>
    <col min="9" max="9" width="13" style="5" customWidth="1"/>
    <col min="10" max="10" width="10.42578125" style="5" customWidth="1"/>
    <col min="11" max="16384" width="9.140625" style="5"/>
  </cols>
  <sheetData>
    <row r="1" spans="1:10" ht="43.5" customHeight="1" x14ac:dyDescent="0.25">
      <c r="A1" s="163" t="s">
        <v>154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</row>
    <row r="3" spans="1:10" ht="79.5" customHeight="1" x14ac:dyDescent="0.25">
      <c r="A3" s="166" t="s">
        <v>155</v>
      </c>
      <c r="B3" s="166" t="s">
        <v>156</v>
      </c>
      <c r="C3" s="166" t="s">
        <v>30</v>
      </c>
      <c r="D3" s="166" t="s">
        <v>157</v>
      </c>
      <c r="E3" s="167" t="s">
        <v>158</v>
      </c>
      <c r="F3" s="167"/>
      <c r="G3" s="167" t="s">
        <v>159</v>
      </c>
      <c r="H3" s="167"/>
      <c r="I3" s="167" t="s">
        <v>160</v>
      </c>
      <c r="J3" s="167"/>
    </row>
    <row r="4" spans="1:10" ht="33" customHeight="1" x14ac:dyDescent="0.25">
      <c r="A4" s="166"/>
      <c r="B4" s="166"/>
      <c r="C4" s="166"/>
      <c r="D4" s="166"/>
      <c r="E4" s="90" t="s">
        <v>161</v>
      </c>
      <c r="F4" s="90" t="s">
        <v>162</v>
      </c>
      <c r="G4" s="90" t="s">
        <v>161</v>
      </c>
      <c r="H4" s="90" t="s">
        <v>162</v>
      </c>
      <c r="I4" s="90" t="s">
        <v>163</v>
      </c>
      <c r="J4" s="90" t="s">
        <v>164</v>
      </c>
    </row>
    <row r="5" spans="1:10" x14ac:dyDescent="0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</row>
    <row r="6" spans="1:10" ht="21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21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21" customHeight="1" x14ac:dyDescent="0.25">
      <c r="A8" s="162"/>
      <c r="B8" s="162"/>
      <c r="C8" s="162"/>
      <c r="D8" s="162"/>
      <c r="E8" s="27" t="s">
        <v>165</v>
      </c>
      <c r="F8" s="27"/>
      <c r="G8" s="27" t="s">
        <v>40</v>
      </c>
      <c r="H8" s="27"/>
      <c r="I8" s="27"/>
      <c r="J8" s="27"/>
    </row>
  </sheetData>
  <mergeCells count="10">
    <mergeCell ref="A8:D8"/>
    <mergeCell ref="A1:J1"/>
    <mergeCell ref="A2:J2"/>
    <mergeCell ref="A3:A4"/>
    <mergeCell ref="B3:B4"/>
    <mergeCell ref="C3:C4"/>
    <mergeCell ref="D3:D4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pane ySplit="6" topLeftCell="A7" activePane="bottomLeft" state="frozen"/>
      <selection pane="bottomLeft" activeCell="A7" sqref="A7"/>
    </sheetView>
  </sheetViews>
  <sheetFormatPr defaultColWidth="9.140625" defaultRowHeight="15" x14ac:dyDescent="0.25"/>
  <cols>
    <col min="1" max="1" width="6.85546875" style="5" customWidth="1"/>
    <col min="2" max="2" width="45.140625" style="5" customWidth="1"/>
    <col min="3" max="3" width="12.85546875" style="5" customWidth="1"/>
    <col min="4" max="4" width="13.85546875" style="5" customWidth="1"/>
    <col min="5" max="5" width="15.28515625" style="5" customWidth="1"/>
    <col min="6" max="6" width="15.140625" style="5" customWidth="1"/>
    <col min="7" max="7" width="13.7109375" style="5" customWidth="1"/>
    <col min="8" max="8" width="10.7109375" style="5" customWidth="1"/>
    <col min="9" max="9" width="12.5703125" style="5" customWidth="1"/>
    <col min="10" max="10" width="16" style="5" customWidth="1"/>
    <col min="11" max="16384" width="9.140625" style="5"/>
  </cols>
  <sheetData>
    <row r="1" spans="1:11" ht="24" customHeight="1" x14ac:dyDescent="0.25">
      <c r="A1" s="174" t="s">
        <v>166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1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</row>
    <row r="3" spans="1:11" ht="29.25" customHeight="1" x14ac:dyDescent="0.25">
      <c r="A3" s="166" t="s">
        <v>167</v>
      </c>
      <c r="B3" s="166" t="s">
        <v>168</v>
      </c>
      <c r="C3" s="166" t="s">
        <v>169</v>
      </c>
      <c r="D3" s="166" t="s">
        <v>170</v>
      </c>
      <c r="E3" s="166"/>
      <c r="F3" s="166"/>
      <c r="G3" s="166"/>
      <c r="H3" s="166" t="s">
        <v>295</v>
      </c>
      <c r="I3" s="166" t="s">
        <v>171</v>
      </c>
      <c r="J3" s="166" t="s">
        <v>300</v>
      </c>
    </row>
    <row r="4" spans="1:11" x14ac:dyDescent="0.25">
      <c r="A4" s="166"/>
      <c r="B4" s="166"/>
      <c r="C4" s="166"/>
      <c r="D4" s="166" t="s">
        <v>32</v>
      </c>
      <c r="E4" s="166" t="s">
        <v>5</v>
      </c>
      <c r="F4" s="166"/>
      <c r="G4" s="166"/>
      <c r="H4" s="166"/>
      <c r="I4" s="166"/>
      <c r="J4" s="166"/>
    </row>
    <row r="5" spans="1:11" ht="51" customHeight="1" x14ac:dyDescent="0.25">
      <c r="A5" s="166"/>
      <c r="B5" s="166"/>
      <c r="C5" s="166"/>
      <c r="D5" s="166"/>
      <c r="E5" s="90" t="s">
        <v>172</v>
      </c>
      <c r="F5" s="90" t="s">
        <v>173</v>
      </c>
      <c r="G5" s="90" t="s">
        <v>174</v>
      </c>
      <c r="H5" s="166"/>
      <c r="I5" s="166"/>
      <c r="J5" s="166"/>
    </row>
    <row r="6" spans="1:11" x14ac:dyDescent="0.25">
      <c r="A6" s="37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  <c r="H6" s="37">
        <v>8</v>
      </c>
      <c r="I6" s="37">
        <v>9</v>
      </c>
      <c r="J6" s="37">
        <v>10</v>
      </c>
    </row>
    <row r="7" spans="1:11" ht="15.75" x14ac:dyDescent="0.25">
      <c r="A7" s="68"/>
      <c r="B7" s="73"/>
      <c r="C7" s="54"/>
      <c r="D7" s="76"/>
      <c r="E7" s="56"/>
      <c r="F7" s="55"/>
      <c r="G7" s="57"/>
      <c r="H7" s="57"/>
      <c r="I7" s="55"/>
      <c r="J7" s="55"/>
    </row>
    <row r="8" spans="1:11" ht="15.75" x14ac:dyDescent="0.25">
      <c r="A8" s="68"/>
      <c r="B8" s="73"/>
      <c r="C8" s="54"/>
      <c r="D8" s="76"/>
      <c r="E8" s="56"/>
      <c r="F8" s="55"/>
      <c r="G8" s="57"/>
      <c r="H8" s="57"/>
      <c r="I8" s="55"/>
      <c r="J8" s="55"/>
    </row>
    <row r="9" spans="1:11" ht="15.75" x14ac:dyDescent="0.25">
      <c r="A9" s="68"/>
      <c r="B9" s="73"/>
      <c r="C9" s="54"/>
      <c r="D9" s="76"/>
      <c r="E9" s="56"/>
      <c r="F9" s="55"/>
      <c r="G9" s="57"/>
      <c r="H9" s="57"/>
      <c r="I9" s="55"/>
      <c r="J9" s="55"/>
    </row>
    <row r="10" spans="1:11" ht="15.75" x14ac:dyDescent="0.25">
      <c r="A10" s="68"/>
      <c r="B10" s="73"/>
      <c r="C10" s="54"/>
      <c r="D10" s="76"/>
      <c r="E10" s="56"/>
      <c r="F10" s="55"/>
      <c r="G10" s="57"/>
      <c r="H10" s="57"/>
      <c r="I10" s="55"/>
      <c r="J10" s="55"/>
    </row>
    <row r="11" spans="1:11" ht="15.75" x14ac:dyDescent="0.25">
      <c r="A11" s="68"/>
      <c r="B11" s="73"/>
      <c r="C11" s="54"/>
      <c r="D11" s="76"/>
      <c r="E11" s="56"/>
      <c r="F11" s="55"/>
      <c r="G11" s="57"/>
      <c r="H11" s="57"/>
      <c r="I11" s="55"/>
      <c r="J11" s="55"/>
    </row>
    <row r="12" spans="1:11" ht="15.75" x14ac:dyDescent="0.25">
      <c r="A12" s="68"/>
      <c r="B12" s="73"/>
      <c r="C12" s="54"/>
      <c r="D12" s="76"/>
      <c r="E12" s="56"/>
      <c r="F12" s="55"/>
      <c r="G12" s="57"/>
      <c r="H12" s="57"/>
      <c r="I12" s="55"/>
      <c r="J12" s="55"/>
      <c r="K12" s="15"/>
    </row>
    <row r="13" spans="1:11" ht="15.75" x14ac:dyDescent="0.25">
      <c r="A13" s="68"/>
      <c r="B13" s="73"/>
      <c r="C13" s="54"/>
      <c r="D13" s="76"/>
      <c r="E13" s="56"/>
      <c r="F13" s="55"/>
      <c r="G13" s="57"/>
      <c r="H13" s="57"/>
      <c r="I13" s="55"/>
      <c r="J13" s="55"/>
    </row>
    <row r="14" spans="1:11" ht="15.75" x14ac:dyDescent="0.25">
      <c r="A14" s="68"/>
      <c r="B14" s="73"/>
      <c r="C14" s="54"/>
      <c r="D14" s="76"/>
      <c r="E14" s="56"/>
      <c r="F14" s="55"/>
      <c r="G14" s="57"/>
      <c r="H14" s="57"/>
      <c r="I14" s="55"/>
      <c r="J14" s="55"/>
    </row>
    <row r="15" spans="1:11" ht="15.75" x14ac:dyDescent="0.25">
      <c r="A15" s="68"/>
      <c r="B15" s="73"/>
      <c r="C15" s="54"/>
      <c r="D15" s="76"/>
      <c r="E15" s="56"/>
      <c r="F15" s="55"/>
      <c r="G15" s="57"/>
      <c r="H15" s="57"/>
      <c r="I15" s="55"/>
      <c r="J15" s="55"/>
    </row>
    <row r="16" spans="1:11" ht="15.75" x14ac:dyDescent="0.25">
      <c r="A16" s="68"/>
      <c r="B16" s="73"/>
      <c r="C16" s="54"/>
      <c r="D16" s="76"/>
      <c r="E16" s="56"/>
      <c r="F16" s="55"/>
      <c r="G16" s="57"/>
      <c r="H16" s="57"/>
      <c r="I16" s="55"/>
      <c r="J16" s="55"/>
    </row>
    <row r="17" spans="1:11" ht="15.75" x14ac:dyDescent="0.25">
      <c r="A17" s="68"/>
      <c r="B17" s="73"/>
      <c r="C17" s="54"/>
      <c r="D17" s="76"/>
      <c r="E17" s="56"/>
      <c r="F17" s="55"/>
      <c r="G17" s="57"/>
      <c r="H17" s="57"/>
      <c r="I17" s="55"/>
      <c r="J17" s="55"/>
    </row>
    <row r="18" spans="1:11" ht="15.75" x14ac:dyDescent="0.25">
      <c r="A18" s="68"/>
      <c r="B18" s="73"/>
      <c r="C18" s="54"/>
      <c r="D18" s="76"/>
      <c r="E18" s="56"/>
      <c r="F18" s="55"/>
      <c r="G18" s="57"/>
      <c r="H18" s="57"/>
      <c r="I18" s="55"/>
      <c r="J18" s="55"/>
    </row>
    <row r="19" spans="1:11" ht="15.75" x14ac:dyDescent="0.25">
      <c r="A19" s="68"/>
      <c r="B19" s="73"/>
      <c r="C19" s="54"/>
      <c r="D19" s="76"/>
      <c r="E19" s="56"/>
      <c r="F19" s="55"/>
      <c r="G19" s="57"/>
      <c r="H19" s="57"/>
      <c r="I19" s="55"/>
      <c r="J19" s="55"/>
    </row>
    <row r="20" spans="1:11" ht="15" customHeight="1" x14ac:dyDescent="0.25">
      <c r="A20" s="75"/>
      <c r="B20" s="74"/>
      <c r="C20" s="54"/>
      <c r="D20" s="76"/>
      <c r="E20" s="56"/>
      <c r="F20" s="55"/>
      <c r="G20" s="57"/>
      <c r="H20" s="57"/>
      <c r="I20" s="55"/>
      <c r="J20" s="55"/>
    </row>
    <row r="21" spans="1:11" ht="15.75" x14ac:dyDescent="0.25">
      <c r="A21" s="68"/>
      <c r="B21" s="73"/>
      <c r="C21" s="54"/>
      <c r="D21" s="76"/>
      <c r="E21" s="56"/>
      <c r="F21" s="55"/>
      <c r="G21" s="57"/>
      <c r="H21" s="57"/>
      <c r="I21" s="55"/>
      <c r="J21" s="55"/>
    </row>
    <row r="22" spans="1:11" ht="15.75" x14ac:dyDescent="0.25">
      <c r="A22" s="68"/>
      <c r="B22" s="73"/>
      <c r="C22" s="54"/>
      <c r="D22" s="76"/>
      <c r="E22" s="56"/>
      <c r="F22" s="55"/>
      <c r="G22" s="57"/>
      <c r="H22" s="57"/>
      <c r="I22" s="55"/>
      <c r="J22" s="55"/>
    </row>
    <row r="23" spans="1:11" ht="15.75" x14ac:dyDescent="0.25">
      <c r="A23" s="68"/>
      <c r="B23" s="73"/>
      <c r="C23" s="54"/>
      <c r="D23" s="76"/>
      <c r="E23" s="56"/>
      <c r="F23" s="55"/>
      <c r="G23" s="57"/>
      <c r="H23" s="57"/>
      <c r="I23" s="55"/>
      <c r="J23" s="55"/>
    </row>
    <row r="24" spans="1:11" ht="15.75" x14ac:dyDescent="0.25">
      <c r="A24" s="68"/>
      <c r="B24" s="73"/>
      <c r="C24" s="54"/>
      <c r="D24" s="76"/>
      <c r="E24" s="56"/>
      <c r="F24" s="55"/>
      <c r="G24" s="57"/>
      <c r="H24" s="57"/>
      <c r="I24" s="55"/>
      <c r="J24" s="55"/>
    </row>
    <row r="25" spans="1:11" ht="15.75" x14ac:dyDescent="0.25">
      <c r="A25" s="77"/>
      <c r="B25" s="73"/>
      <c r="C25" s="54"/>
      <c r="D25" s="76"/>
      <c r="E25" s="56"/>
      <c r="F25" s="55"/>
      <c r="G25" s="57"/>
      <c r="H25" s="57"/>
      <c r="I25" s="55"/>
      <c r="J25" s="55"/>
    </row>
    <row r="26" spans="1:11" ht="18.75" customHeight="1" x14ac:dyDescent="0.25">
      <c r="A26" s="58"/>
      <c r="B26" s="59"/>
      <c r="C26" s="60"/>
      <c r="D26" s="78"/>
      <c r="E26" s="52"/>
      <c r="F26" s="52"/>
      <c r="G26" s="52"/>
      <c r="H26" s="52"/>
      <c r="I26" s="52"/>
      <c r="J26" s="61"/>
    </row>
    <row r="27" spans="1:11" ht="22.5" customHeight="1" x14ac:dyDescent="0.25">
      <c r="A27" s="168" t="s">
        <v>296</v>
      </c>
      <c r="B27" s="169"/>
      <c r="C27" s="62"/>
      <c r="D27" s="78"/>
      <c r="E27" s="53"/>
      <c r="F27" s="53"/>
      <c r="G27" s="53"/>
      <c r="H27" s="53"/>
      <c r="I27" s="53"/>
      <c r="J27" s="53"/>
    </row>
    <row r="28" spans="1:11" ht="35.25" customHeight="1" x14ac:dyDescent="0.25">
      <c r="A28" s="170" t="s">
        <v>297</v>
      </c>
      <c r="B28" s="171"/>
      <c r="C28" s="63"/>
      <c r="D28" s="78"/>
      <c r="E28" s="53"/>
      <c r="F28" s="53"/>
      <c r="G28" s="53"/>
      <c r="H28" s="53"/>
      <c r="I28" s="53"/>
      <c r="J28" s="53"/>
      <c r="K28" s="15"/>
    </row>
    <row r="29" spans="1:11" ht="20.25" customHeight="1" x14ac:dyDescent="0.25">
      <c r="A29" s="172" t="s">
        <v>298</v>
      </c>
      <c r="B29" s="173"/>
      <c r="C29" s="63"/>
      <c r="D29" s="78"/>
      <c r="E29" s="53"/>
      <c r="F29" s="53"/>
      <c r="G29" s="53"/>
      <c r="H29" s="53"/>
      <c r="I29" s="53"/>
      <c r="J29" s="53"/>
    </row>
  </sheetData>
  <mergeCells count="14">
    <mergeCell ref="A27:B27"/>
    <mergeCell ref="A28:B28"/>
    <mergeCell ref="A29:B29"/>
    <mergeCell ref="A1:J1"/>
    <mergeCell ref="A3:A5"/>
    <mergeCell ref="B3:B5"/>
    <mergeCell ref="C3:C5"/>
    <mergeCell ref="D3:G3"/>
    <mergeCell ref="H3:H5"/>
    <mergeCell ref="I3:I5"/>
    <mergeCell ref="J3:J5"/>
    <mergeCell ref="D4:D5"/>
    <mergeCell ref="E4:G4"/>
    <mergeCell ref="A2:J2"/>
  </mergeCells>
  <pageMargins left="0.47244094488188981" right="0.47244094488188981" top="0.43307086614173229" bottom="0.47244094488188981" header="0.31496062992125984" footer="0.31496062992125984"/>
  <pageSetup paperSize="9" scale="84" fitToHeight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opLeftCell="A4" workbookViewId="0">
      <selection activeCell="A4" sqref="A4:F4"/>
    </sheetView>
  </sheetViews>
  <sheetFormatPr defaultColWidth="9.140625" defaultRowHeight="15" x14ac:dyDescent="0.25"/>
  <cols>
    <col min="1" max="1" width="6.5703125" style="5" customWidth="1"/>
    <col min="2" max="2" width="39.42578125" style="5" customWidth="1"/>
    <col min="3" max="3" width="18.85546875" style="5" customWidth="1"/>
    <col min="4" max="6" width="16.28515625" style="5" customWidth="1"/>
    <col min="7" max="16384" width="9.140625" style="5"/>
  </cols>
  <sheetData>
    <row r="1" spans="1:6" ht="15.75" x14ac:dyDescent="0.25">
      <c r="A1" s="174" t="s">
        <v>177</v>
      </c>
      <c r="B1" s="174"/>
      <c r="C1" s="174"/>
      <c r="D1" s="174"/>
      <c r="E1" s="174"/>
      <c r="F1" s="174"/>
    </row>
    <row r="2" spans="1:6" ht="15.75" x14ac:dyDescent="0.25">
      <c r="A2" s="174" t="s">
        <v>178</v>
      </c>
      <c r="B2" s="174"/>
      <c r="C2" s="174"/>
      <c r="D2" s="174"/>
      <c r="E2" s="174"/>
      <c r="F2" s="174"/>
    </row>
    <row r="4" spans="1:6" ht="66" customHeight="1" x14ac:dyDescent="0.25">
      <c r="A4" s="88" t="s">
        <v>167</v>
      </c>
      <c r="B4" s="88" t="s">
        <v>179</v>
      </c>
      <c r="C4" s="88" t="s">
        <v>180</v>
      </c>
      <c r="D4" s="88" t="s">
        <v>181</v>
      </c>
      <c r="E4" s="88" t="s">
        <v>182</v>
      </c>
      <c r="F4" s="88" t="s">
        <v>183</v>
      </c>
    </row>
    <row r="5" spans="1:6" ht="15.75" x14ac:dyDescent="0.25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</row>
    <row r="6" spans="1:6" ht="15.75" x14ac:dyDescent="0.25">
      <c r="A6" s="26"/>
      <c r="B6" s="30"/>
      <c r="C6" s="67"/>
      <c r="D6" s="67"/>
      <c r="E6" s="67"/>
      <c r="F6" s="67"/>
    </row>
    <row r="7" spans="1:6" ht="15.75" x14ac:dyDescent="0.25">
      <c r="A7" s="66"/>
      <c r="B7" s="30"/>
      <c r="C7" s="67"/>
      <c r="D7" s="67"/>
      <c r="E7" s="67"/>
      <c r="F7" s="67"/>
    </row>
    <row r="8" spans="1:6" ht="15.75" x14ac:dyDescent="0.25">
      <c r="A8" s="66"/>
      <c r="B8" s="30"/>
      <c r="C8" s="67"/>
      <c r="D8" s="67"/>
      <c r="E8" s="67"/>
      <c r="F8" s="67"/>
    </row>
    <row r="9" spans="1:6" ht="15.75" x14ac:dyDescent="0.25">
      <c r="A9" s="175" t="s">
        <v>175</v>
      </c>
      <c r="B9" s="176"/>
      <c r="C9" s="23" t="s">
        <v>176</v>
      </c>
      <c r="D9" s="23" t="s">
        <v>176</v>
      </c>
      <c r="E9" s="23" t="s">
        <v>176</v>
      </c>
      <c r="F9" s="23">
        <f>F6+F7+F8</f>
        <v>0</v>
      </c>
    </row>
  </sheetData>
  <mergeCells count="3">
    <mergeCell ref="A1:F1"/>
    <mergeCell ref="A2:F2"/>
    <mergeCell ref="A9:B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A3" sqref="A3:F3"/>
    </sheetView>
  </sheetViews>
  <sheetFormatPr defaultColWidth="9.140625" defaultRowHeight="15" x14ac:dyDescent="0.25"/>
  <cols>
    <col min="1" max="1" width="9.140625" style="5"/>
    <col min="2" max="6" width="18.85546875" style="5" customWidth="1"/>
    <col min="7" max="16384" width="9.140625" style="5"/>
  </cols>
  <sheetData>
    <row r="1" spans="1:6" x14ac:dyDescent="0.25">
      <c r="A1" s="177" t="s">
        <v>293</v>
      </c>
      <c r="B1" s="177"/>
      <c r="C1" s="177"/>
      <c r="D1" s="177"/>
      <c r="E1" s="177"/>
      <c r="F1" s="177"/>
    </row>
    <row r="3" spans="1:6" ht="67.5" customHeight="1" x14ac:dyDescent="0.25">
      <c r="A3" s="88" t="s">
        <v>167</v>
      </c>
      <c r="B3" s="88" t="s">
        <v>179</v>
      </c>
      <c r="C3" s="88" t="s">
        <v>184</v>
      </c>
      <c r="D3" s="88" t="s">
        <v>185</v>
      </c>
      <c r="E3" s="88" t="s">
        <v>186</v>
      </c>
      <c r="F3" s="88" t="s">
        <v>183</v>
      </c>
    </row>
    <row r="4" spans="1:6" ht="15.75" x14ac:dyDescent="0.25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</row>
    <row r="5" spans="1:6" ht="57" customHeight="1" x14ac:dyDescent="0.25">
      <c r="A5" s="30"/>
      <c r="B5" s="30"/>
      <c r="C5" s="26"/>
      <c r="D5" s="26"/>
      <c r="E5" s="26"/>
      <c r="F5" s="26"/>
    </row>
    <row r="6" spans="1:6" ht="15.75" x14ac:dyDescent="0.25">
      <c r="A6" s="26"/>
      <c r="B6" s="26"/>
      <c r="C6" s="26"/>
      <c r="D6" s="26"/>
      <c r="E6" s="26"/>
      <c r="F6" s="26"/>
    </row>
    <row r="7" spans="1:6" ht="15.75" x14ac:dyDescent="0.25">
      <c r="A7" s="26"/>
      <c r="B7" s="31" t="s">
        <v>175</v>
      </c>
      <c r="C7" s="26" t="s">
        <v>176</v>
      </c>
      <c r="D7" s="26" t="s">
        <v>176</v>
      </c>
      <c r="E7" s="26" t="s">
        <v>176</v>
      </c>
      <c r="F7" s="2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</vt:i4>
      </vt:variant>
    </vt:vector>
  </HeadingPairs>
  <TitlesOfParts>
    <vt:vector size="22" baseType="lpstr">
      <vt:lpstr>Таб. II</vt:lpstr>
      <vt:lpstr>Таб. III</vt:lpstr>
      <vt:lpstr>Таб. III 1</vt:lpstr>
      <vt:lpstr>Таб. IV, V</vt:lpstr>
      <vt:lpstr>Таб. VI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'Таб. VI'!Заголовки_для_печати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16.08.2016</cp:lastModifiedBy>
  <cp:lastPrinted>2018-02-26T13:44:49Z</cp:lastPrinted>
  <dcterms:created xsi:type="dcterms:W3CDTF">2016-12-09T11:52:02Z</dcterms:created>
  <dcterms:modified xsi:type="dcterms:W3CDTF">2018-02-26T13:47:27Z</dcterms:modified>
</cp:coreProperties>
</file>